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 tabRatio="824" activeTab="5"/>
  </bookViews>
  <sheets>
    <sheet name="INDICADORES TECNM" sheetId="36" r:id="rId1"/>
    <sheet name="RESULTADOS DE ÚLTIMA AUDITORIA" sheetId="20" r:id="rId2"/>
    <sheet name="SER NO CONFORMES" sheetId="23" r:id="rId3"/>
    <sheet name="RAC´s " sheetId="30" r:id="rId4"/>
    <sheet name="PROYECTOS DE MEJORA" sheetId="32" r:id="rId5"/>
    <sheet name="CORRECCIONES AL SGI" sheetId="34" r:id="rId6"/>
  </sheets>
  <definedNames>
    <definedName name="_xlnm._FilterDatabase" localSheetId="5" hidden="1">'CORRECCIONES AL SGI'!$B$8:$O$9</definedName>
  </definedNames>
  <calcPr calcId="144525" concurrentCalc="0"/>
</workbook>
</file>

<file path=xl/comments1.xml><?xml version="1.0" encoding="utf-8"?>
<comments xmlns="http://schemas.openxmlformats.org/spreadsheetml/2006/main">
  <authors>
    <author>David</author>
  </authors>
  <commentList>
    <comment ref="C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E8" authorId="0">
      <text>
        <r>
          <rPr>
            <b/>
            <sz val="9"/>
            <rFont val="Tahoma"/>
            <charset val="134"/>
          </rPr>
          <t>David:</t>
        </r>
        <r>
          <rPr>
            <sz val="9"/>
            <rFont val="Tahoma"/>
            <charset val="134"/>
          </rPr>
          <t xml:space="preserve">
Colocar el numerador y denominador de acuerdo a lo logrado por el ITS en el periodo</t>
        </r>
      </text>
    </comment>
    <comment ref="H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J8" authorId="0">
      <text>
        <r>
          <rPr>
            <b/>
            <sz val="9"/>
            <rFont val="Tahoma"/>
            <charset val="134"/>
          </rPr>
          <t>David:</t>
        </r>
        <r>
          <rPr>
            <sz val="9"/>
            <rFont val="Tahoma"/>
            <charset val="134"/>
          </rPr>
          <t xml:space="preserve">
Colocar el numerador y denominador de acuerdo a lo logrado por el ITS en el periodo</t>
        </r>
      </text>
    </comment>
    <comment ref="M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O8" authorId="0">
      <text>
        <r>
          <rPr>
            <b/>
            <sz val="9"/>
            <rFont val="Tahoma"/>
            <charset val="134"/>
          </rPr>
          <t>David:</t>
        </r>
        <r>
          <rPr>
            <sz val="9"/>
            <rFont val="Tahoma"/>
            <charset val="134"/>
          </rPr>
          <t xml:space="preserve">
Colocar el numerador y denominador de acuerdo a lo logrado por el ITS en el periodo</t>
        </r>
      </text>
    </comment>
    <comment ref="R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T8" authorId="0">
      <text>
        <r>
          <rPr>
            <b/>
            <sz val="9"/>
            <rFont val="Tahoma"/>
            <charset val="134"/>
          </rPr>
          <t>David:</t>
        </r>
        <r>
          <rPr>
            <sz val="9"/>
            <rFont val="Tahoma"/>
            <charset val="134"/>
          </rPr>
          <t xml:space="preserve">
Colocar el numerador y denominador de acuerdo a lo logrado por el ITS en el periodo</t>
        </r>
      </text>
    </comment>
    <comment ref="W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Y8" authorId="0">
      <text>
        <r>
          <rPr>
            <b/>
            <sz val="9"/>
            <rFont val="Tahoma"/>
            <charset val="134"/>
          </rPr>
          <t>David:</t>
        </r>
        <r>
          <rPr>
            <sz val="9"/>
            <rFont val="Tahoma"/>
            <charset val="134"/>
          </rPr>
          <t xml:space="preserve">
Colocar el numerador y denominador de acuerdo a lo logrado por el ITS en el periodo</t>
        </r>
      </text>
    </comment>
    <comment ref="AB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D8" authorId="0">
      <text>
        <r>
          <rPr>
            <b/>
            <sz val="9"/>
            <rFont val="Tahoma"/>
            <charset val="134"/>
          </rPr>
          <t>David:</t>
        </r>
        <r>
          <rPr>
            <sz val="9"/>
            <rFont val="Tahoma"/>
            <charset val="134"/>
          </rPr>
          <t xml:space="preserve">
Colocar el numerador y denominador de acuerdo a lo logrado por el ITS en el periodo</t>
        </r>
      </text>
    </comment>
    <comment ref="AG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I8" authorId="0">
      <text>
        <r>
          <rPr>
            <b/>
            <sz val="9"/>
            <rFont val="Tahoma"/>
            <charset val="134"/>
          </rPr>
          <t>David:</t>
        </r>
        <r>
          <rPr>
            <sz val="9"/>
            <rFont val="Tahoma"/>
            <charset val="134"/>
          </rPr>
          <t xml:space="preserve">
Colocar el numerador y denominador de acuerdo a lo logrado por el ITS en el periodo</t>
        </r>
      </text>
    </comment>
    <comment ref="AL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N8" authorId="0">
      <text>
        <r>
          <rPr>
            <b/>
            <sz val="9"/>
            <rFont val="Tahoma"/>
            <charset val="134"/>
          </rPr>
          <t>David:</t>
        </r>
        <r>
          <rPr>
            <sz val="9"/>
            <rFont val="Tahoma"/>
            <charset val="134"/>
          </rPr>
          <t xml:space="preserve">
Colocar el numerador y denominador de acuerdo a lo logrado por el ITS en el periodo</t>
        </r>
      </text>
    </comment>
    <comment ref="AQ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S8" authorId="0">
      <text>
        <r>
          <rPr>
            <b/>
            <sz val="9"/>
            <rFont val="Tahoma"/>
            <charset val="134"/>
          </rPr>
          <t>David:</t>
        </r>
        <r>
          <rPr>
            <sz val="9"/>
            <rFont val="Tahoma"/>
            <charset val="134"/>
          </rPr>
          <t xml:space="preserve">
Colocar el numerador y denominador de acuerdo a lo logrado por el ITS en el periodo</t>
        </r>
      </text>
    </comment>
    <comment ref="AV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X8" authorId="0">
      <text>
        <r>
          <rPr>
            <b/>
            <sz val="9"/>
            <rFont val="Tahoma"/>
            <charset val="134"/>
          </rPr>
          <t>David:</t>
        </r>
        <r>
          <rPr>
            <sz val="9"/>
            <rFont val="Tahoma"/>
            <charset val="134"/>
          </rPr>
          <t xml:space="preserve">
Colocar el numerador y denominador de acuerdo a lo logrado por el ITS en el periodo</t>
        </r>
      </text>
    </comment>
    <comment ref="BA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C8" authorId="0">
      <text>
        <r>
          <rPr>
            <b/>
            <sz val="9"/>
            <rFont val="Tahoma"/>
            <charset val="134"/>
          </rPr>
          <t>David:</t>
        </r>
        <r>
          <rPr>
            <sz val="9"/>
            <rFont val="Tahoma"/>
            <charset val="134"/>
          </rPr>
          <t xml:space="preserve">
Colocar el numerador y denominador de acuerdo a lo logrado por el ITS en el periodo</t>
        </r>
      </text>
    </comment>
    <comment ref="BF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H8" authorId="0">
      <text>
        <r>
          <rPr>
            <b/>
            <sz val="9"/>
            <rFont val="Tahoma"/>
            <charset val="134"/>
          </rPr>
          <t>David:</t>
        </r>
        <r>
          <rPr>
            <sz val="9"/>
            <rFont val="Tahoma"/>
            <charset val="134"/>
          </rPr>
          <t xml:space="preserve">
Colocar el numerador y denominador de acuerdo a lo logrado por el ITS en el periodo</t>
        </r>
      </text>
    </comment>
    <comment ref="BK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M8" authorId="0">
      <text>
        <r>
          <rPr>
            <b/>
            <sz val="9"/>
            <rFont val="Tahoma"/>
            <charset val="134"/>
          </rPr>
          <t>David:</t>
        </r>
        <r>
          <rPr>
            <sz val="9"/>
            <rFont val="Tahoma"/>
            <charset val="134"/>
          </rPr>
          <t xml:space="preserve">
Colocar el numerador y denominador de acuerdo a lo logrado por el ITS en el periodo</t>
        </r>
      </text>
    </comment>
    <comment ref="BP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R8" authorId="0">
      <text>
        <r>
          <rPr>
            <b/>
            <sz val="9"/>
            <rFont val="Tahoma"/>
            <charset val="134"/>
          </rPr>
          <t>David:</t>
        </r>
        <r>
          <rPr>
            <sz val="9"/>
            <rFont val="Tahoma"/>
            <charset val="134"/>
          </rPr>
          <t xml:space="preserve">
Colocar el numerador y denominador de acuerdo a lo logrado por el ITS en el periodo</t>
        </r>
      </text>
    </comment>
    <comment ref="BU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W8" authorId="0">
      <text>
        <r>
          <rPr>
            <b/>
            <sz val="9"/>
            <rFont val="Tahoma"/>
            <charset val="134"/>
          </rPr>
          <t>David:</t>
        </r>
        <r>
          <rPr>
            <sz val="9"/>
            <rFont val="Tahoma"/>
            <charset val="134"/>
          </rPr>
          <t xml:space="preserve">
Colocar el numerador y denominador de acuerdo a lo logrado por el ITS en el periodo</t>
        </r>
      </text>
    </comment>
    <comment ref="BZ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B8" authorId="0">
      <text>
        <r>
          <rPr>
            <b/>
            <sz val="9"/>
            <rFont val="Tahoma"/>
            <charset val="134"/>
          </rPr>
          <t>David:</t>
        </r>
        <r>
          <rPr>
            <sz val="9"/>
            <rFont val="Tahoma"/>
            <charset val="134"/>
          </rPr>
          <t xml:space="preserve">
Colocar el numerador y denominador de acuerdo a lo logrado por el ITS en el periodo</t>
        </r>
      </text>
    </comment>
    <comment ref="CE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G8" authorId="0">
      <text>
        <r>
          <rPr>
            <b/>
            <sz val="9"/>
            <rFont val="Tahoma"/>
            <charset val="134"/>
          </rPr>
          <t>David:</t>
        </r>
        <r>
          <rPr>
            <sz val="9"/>
            <rFont val="Tahoma"/>
            <charset val="134"/>
          </rPr>
          <t xml:space="preserve">
Colocar el numerador y denominador de acuerdo a lo logrado por el ITS en el periodo</t>
        </r>
      </text>
    </comment>
    <comment ref="C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1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1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1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1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1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1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1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1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1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1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1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1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1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1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1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1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1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1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1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1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1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1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1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1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1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1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1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1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1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1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1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1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1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1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1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1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1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1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1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1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1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1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1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1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1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1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1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1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1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1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1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1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1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1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1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1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1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1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1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1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1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1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1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1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1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1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1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1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1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1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1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1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1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1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1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1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1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1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1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1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1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1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1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1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1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1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1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1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1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1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1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1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1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1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1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1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1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1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1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1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1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1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2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2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2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2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2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2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2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2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2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2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2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2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2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2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2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2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2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2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2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2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2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2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2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2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2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2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2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2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2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2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2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2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2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2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2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2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2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2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2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2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2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2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2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2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2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2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2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2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2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2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2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2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2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2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2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2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2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2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2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2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2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2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2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2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2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2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2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2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2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2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2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2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2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2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2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2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2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2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2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2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2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2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2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2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2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3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3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3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3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3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3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3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3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3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3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3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3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3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3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3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3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3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3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3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3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3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3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3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3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3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3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3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3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3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3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3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3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3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3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3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3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3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3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3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3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3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3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3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3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3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3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3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3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3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3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3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3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3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3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3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3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3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3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3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3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3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3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3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3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3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3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3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3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3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3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3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3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3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3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3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3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3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3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3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3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3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3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3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3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3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3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3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3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3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3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3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3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3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3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3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3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3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3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3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3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3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3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3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3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3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3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3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3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3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3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3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3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3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3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3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3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3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3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3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3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3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3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3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3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3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3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3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3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3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3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3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3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3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3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3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38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3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3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3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3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3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3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3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3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3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3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3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3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3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3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3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3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39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4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4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4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4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4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4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4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4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4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4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4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4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4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4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4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4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40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4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4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4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4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4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4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4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4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4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4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4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4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4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4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4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4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41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4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4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4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4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4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4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4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4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4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4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4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4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4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4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4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4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42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4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4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4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4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4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4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4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4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4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4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4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4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4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4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4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4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43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4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4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4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4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4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4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4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4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4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4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4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4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4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4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4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4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44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4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4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4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4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4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4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4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4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4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4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4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4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4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4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4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4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45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4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4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4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4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4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4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4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4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4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4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4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4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4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4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4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4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46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4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H4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M4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R4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W4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B4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G4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L4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Q4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AV4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A4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F4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K4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P4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U4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BZ4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  <comment ref="CE47" authorId="0">
      <text>
        <r>
          <rPr>
            <b/>
            <sz val="9"/>
            <rFont val="Tahoma"/>
            <charset val="134"/>
          </rPr>
          <t>Este dato obtenerlo del PIID 2013-2018 del ITS</t>
        </r>
      </text>
    </comment>
  </commentList>
</comments>
</file>

<file path=xl/sharedStrings.xml><?xml version="1.0" encoding="utf-8"?>
<sst xmlns="http://schemas.openxmlformats.org/spreadsheetml/2006/main" count="228">
  <si>
    <t>TECNOLÓGICO NACIONAL DE MÉXICO</t>
  </si>
  <si>
    <t>Sistema de Gestion Integral</t>
  </si>
  <si>
    <t>Grupo 1D Multisitios</t>
  </si>
  <si>
    <t>Instituto Tecnológico Superior de:</t>
  </si>
  <si>
    <t>Felipe Carrillo Puerto</t>
  </si>
  <si>
    <t>SIERRA NEGRA DE AJALPAN</t>
  </si>
  <si>
    <t>VILLA LA VENTA</t>
  </si>
  <si>
    <t>PURUANDIRO</t>
  </si>
  <si>
    <t>VENUSTIANO CARRANZA</t>
  </si>
  <si>
    <t>COCULA</t>
  </si>
  <si>
    <t>CENTLA</t>
  </si>
  <si>
    <t>CHAPALA</t>
  </si>
  <si>
    <t>Chicontepec</t>
  </si>
  <si>
    <t>COALCOMAN</t>
  </si>
  <si>
    <t>MASCOTA</t>
  </si>
  <si>
    <t>NOCHISTLAN</t>
  </si>
  <si>
    <t>SALVATIERRA</t>
  </si>
  <si>
    <t>SAN MIGUEL EL GRANDE</t>
  </si>
  <si>
    <t>SANTA MARIA DE EL ORO</t>
  </si>
  <si>
    <t>JESUS CARRANZA</t>
  </si>
  <si>
    <t>OBJETIVO E INDICADOR</t>
  </si>
  <si>
    <t>CICLO ESCOLAR 2015-2016</t>
  </si>
  <si>
    <t>CICLO ESCOLAR 2017-2018</t>
  </si>
  <si>
    <t>Objetivo</t>
  </si>
  <si>
    <t>Indicador</t>
  </si>
  <si>
    <t>Meta PIID del ITS en el ciclo escolar           2015-2016</t>
  </si>
  <si>
    <t>Formula del indicador para el ciclo escolar                                               2015-2016</t>
  </si>
  <si>
    <t>Avance obtenido en el ciclo escolar                2015-2016</t>
  </si>
  <si>
    <t>% de Avance obtenido en el ciclo escolar                2015-2016</t>
  </si>
  <si>
    <t>Meta PIID del ITS en el ciclo escolar           2017-2018</t>
  </si>
  <si>
    <t>Formula del indicador para el ciclo escolar                                               2017-2018</t>
  </si>
  <si>
    <t>Avance obtenido en el ciclo escolar                2017-2018</t>
  </si>
  <si>
    <t>% de Avance obtenido en el ciclo escolar                2017-2018</t>
  </si>
  <si>
    <t>Obj 1. Fortalecer la calidad de
los servicios educativos</t>
  </si>
  <si>
    <t>1.1 Porcentaje de estudiantes de licenciatura inscritos en programas acreditados o reconocidos por su calidad:</t>
  </si>
  <si>
    <r>
      <rPr>
        <sz val="11"/>
        <color theme="1"/>
        <rFont val="Calibri"/>
        <charset val="134"/>
      </rPr>
      <t xml:space="preserve">Número de estudiantes de licenciatura que realizan sus estudios en programas acreditados o reconocidos por su calidad </t>
    </r>
    <r>
      <rPr>
        <b/>
        <sz val="11"/>
        <color theme="1"/>
        <rFont val="Calibri"/>
        <charset val="134"/>
      </rPr>
      <t>ciclo 2015-2016</t>
    </r>
  </si>
  <si>
    <t>NA</t>
  </si>
  <si>
    <r>
      <rPr>
        <sz val="11"/>
        <color theme="1"/>
        <rFont val="Calibri"/>
        <charset val="134"/>
      </rPr>
      <t xml:space="preserve">Número de estudiantes de licenciatura que realizan sus estudios en programas acreditados o reconocidos por su calidad </t>
    </r>
    <r>
      <rPr>
        <b/>
        <sz val="11"/>
        <color theme="1"/>
        <rFont val="Calibri"/>
        <charset val="134"/>
      </rPr>
      <t>ciclo 2017-2018</t>
    </r>
  </si>
  <si>
    <r>
      <rPr>
        <sz val="11"/>
        <color theme="1"/>
        <rFont val="Calibri"/>
        <charset val="134"/>
      </rPr>
      <t xml:space="preserve">Total de estudiantes de licenciatura que realizan sus estudios en programas evaluables </t>
    </r>
    <r>
      <rPr>
        <b/>
        <sz val="11"/>
        <color theme="1"/>
        <rFont val="Calibri"/>
        <charset val="134"/>
      </rPr>
      <t>ciclo 2015-2016</t>
    </r>
  </si>
  <si>
    <r>
      <rPr>
        <sz val="11"/>
        <color theme="1"/>
        <rFont val="Calibri"/>
        <charset val="134"/>
      </rPr>
      <t xml:space="preserve">Total de estudiantes de licenciatura que realizan sus estudios en programas evaluables </t>
    </r>
    <r>
      <rPr>
        <b/>
        <sz val="11"/>
        <color theme="1"/>
        <rFont val="Calibri"/>
        <charset val="134"/>
      </rPr>
      <t>ciclo 2017-2018</t>
    </r>
  </si>
  <si>
    <t>1.2 Porcentaje de profesores de tiempo completo con posgrado:</t>
  </si>
  <si>
    <r>
      <rPr>
        <sz val="11"/>
        <color theme="1"/>
        <rFont val="Calibri"/>
        <charset val="134"/>
      </rPr>
      <t xml:space="preserve">Profesores de tiempo completo con posgrado </t>
    </r>
    <r>
      <rPr>
        <b/>
        <sz val="11"/>
        <color theme="1"/>
        <rFont val="Calibri"/>
        <charset val="134"/>
      </rPr>
      <t>ciclo 2015-2016</t>
    </r>
  </si>
  <si>
    <t>%</t>
  </si>
  <si>
    <r>
      <rPr>
        <sz val="11"/>
        <color theme="1"/>
        <rFont val="Calibri"/>
        <charset val="134"/>
      </rPr>
      <t xml:space="preserve">Profesores de tiempo completo con posgrado </t>
    </r>
    <r>
      <rPr>
        <b/>
        <sz val="11"/>
        <color theme="1"/>
        <rFont val="Calibri"/>
        <charset val="134"/>
      </rPr>
      <t>ciclo 2017-2018</t>
    </r>
  </si>
  <si>
    <r>
      <rPr>
        <sz val="11"/>
        <color theme="1"/>
        <rFont val="Calibri"/>
        <charset val="134"/>
      </rPr>
      <t xml:space="preserve"> Total de profesores de tiempo completo </t>
    </r>
    <r>
      <rPr>
        <b/>
        <sz val="11"/>
        <color theme="1"/>
        <rFont val="Calibri"/>
        <charset val="134"/>
      </rPr>
      <t>ciclo 2015-2016</t>
    </r>
  </si>
  <si>
    <r>
      <rPr>
        <sz val="11"/>
        <color theme="1"/>
        <rFont val="Calibri"/>
        <charset val="134"/>
      </rPr>
      <t xml:space="preserve"> Total de profesores de tiempo completo </t>
    </r>
    <r>
      <rPr>
        <b/>
        <sz val="11"/>
        <color theme="1"/>
        <rFont val="Calibri"/>
        <charset val="134"/>
      </rPr>
      <t>ciclo 2017-2018</t>
    </r>
  </si>
  <si>
    <t>1.3 Porcentaje de profesores de tiempo completo con reconocimiento del perfil deseable.</t>
  </si>
  <si>
    <r>
      <rPr>
        <sz val="11"/>
        <color theme="1"/>
        <rFont val="Calibri"/>
        <charset val="134"/>
      </rPr>
      <t xml:space="preserve">Número de profesores de tiempo completo con reconocimiento del perfil deseable </t>
    </r>
    <r>
      <rPr>
        <b/>
        <sz val="11"/>
        <color theme="1"/>
        <rFont val="Calibri"/>
        <charset val="134"/>
      </rPr>
      <t>ciclo 2015-2016</t>
    </r>
  </si>
  <si>
    <r>
      <rPr>
        <sz val="11"/>
        <color theme="1"/>
        <rFont val="Calibri"/>
        <charset val="134"/>
      </rPr>
      <t xml:space="preserve">Número de profesores de tiempo completo con reconocimiento del perfil deseable </t>
    </r>
    <r>
      <rPr>
        <b/>
        <sz val="11"/>
        <color theme="1"/>
        <rFont val="Calibri"/>
        <charset val="134"/>
      </rPr>
      <t>ciclo 2017-2018</t>
    </r>
  </si>
  <si>
    <r>
      <rPr>
        <sz val="11"/>
        <color theme="1"/>
        <rFont val="Calibri"/>
        <charset val="134"/>
      </rPr>
      <t xml:space="preserve">Total de profesores de tiempo completo con posgrado en el </t>
    </r>
    <r>
      <rPr>
        <b/>
        <sz val="11"/>
        <color theme="1"/>
        <rFont val="Calibri"/>
        <charset val="134"/>
      </rPr>
      <t>ciclo 2015-2016</t>
    </r>
  </si>
  <si>
    <r>
      <rPr>
        <sz val="11"/>
        <color theme="1"/>
        <rFont val="Calibri"/>
        <charset val="134"/>
      </rPr>
      <t xml:space="preserve">Total de profesores de tiempo completo con posgrado en el </t>
    </r>
    <r>
      <rPr>
        <b/>
        <sz val="11"/>
        <color theme="1"/>
        <rFont val="Calibri"/>
        <charset val="134"/>
      </rPr>
      <t>ciclo 2017-2018</t>
    </r>
  </si>
  <si>
    <t>1.4 Eficiencia terminal en licenciatura</t>
  </si>
  <si>
    <r>
      <rPr>
        <sz val="11"/>
        <color theme="1"/>
        <rFont val="Calibri"/>
        <charset val="134"/>
      </rPr>
      <t xml:space="preserve">Número de titulados de licenciatura en el ciclo </t>
    </r>
    <r>
      <rPr>
        <b/>
        <sz val="11"/>
        <color theme="1"/>
        <rFont val="Calibri"/>
        <charset val="134"/>
      </rPr>
      <t>2015-2016 (de la generación 2009)</t>
    </r>
  </si>
  <si>
    <r>
      <rPr>
        <sz val="11"/>
        <color theme="1"/>
        <rFont val="Calibri"/>
        <charset val="134"/>
      </rPr>
      <t xml:space="preserve">Número de titulados de licenciatura en el ciclo </t>
    </r>
    <r>
      <rPr>
        <b/>
        <sz val="11"/>
        <color theme="1"/>
        <rFont val="Calibri"/>
        <charset val="134"/>
      </rPr>
      <t>2017-2018 (de la generación 2013)</t>
    </r>
  </si>
  <si>
    <r>
      <rPr>
        <sz val="11"/>
        <color theme="1"/>
        <rFont val="Calibri"/>
        <charset val="134"/>
      </rPr>
      <t xml:space="preserve">Matrícula de nuevo ingreso en el ciclo </t>
    </r>
    <r>
      <rPr>
        <b/>
        <sz val="11"/>
        <color theme="1"/>
        <rFont val="Calibri"/>
        <charset val="134"/>
      </rPr>
      <t>2009-2010</t>
    </r>
  </si>
  <si>
    <r>
      <rPr>
        <sz val="11"/>
        <color theme="1"/>
        <rFont val="Calibri"/>
        <charset val="134"/>
      </rPr>
      <t xml:space="preserve">Matrícula de nuevo ingreso en el ciclo </t>
    </r>
    <r>
      <rPr>
        <b/>
        <sz val="11"/>
        <color theme="1"/>
        <rFont val="Calibri"/>
        <charset val="134"/>
      </rPr>
      <t>2013-2014</t>
    </r>
  </si>
  <si>
    <t>Objetivo 2. Incrementar la cobertura, promover la inclusión y la equidad educativa</t>
  </si>
  <si>
    <t xml:space="preserve">2.1 Matrícula del nivel licenciatura: </t>
  </si>
  <si>
    <r>
      <rPr>
        <sz val="11"/>
        <color theme="1"/>
        <rFont val="Calibri"/>
        <charset val="134"/>
      </rPr>
      <t xml:space="preserve">Total de estudiantes inscritos en programas de licenciatura en el </t>
    </r>
    <r>
      <rPr>
        <b/>
        <sz val="11"/>
        <color theme="1"/>
        <rFont val="Calibri"/>
        <charset val="134"/>
      </rPr>
      <t>ciclo 2015-2016.</t>
    </r>
  </si>
  <si>
    <r>
      <rPr>
        <sz val="11"/>
        <color theme="1"/>
        <rFont val="Calibri"/>
        <charset val="134"/>
      </rPr>
      <t xml:space="preserve">Total de estudiantes inscritos en programas de licenciatura en el </t>
    </r>
    <r>
      <rPr>
        <b/>
        <sz val="11"/>
        <color theme="1"/>
        <rFont val="Calibri"/>
        <charset val="134"/>
      </rPr>
      <t>ciclo 2017-2018.</t>
    </r>
  </si>
  <si>
    <t>2.2 Matrícula en posgrado</t>
  </si>
  <si>
    <r>
      <rPr>
        <sz val="11"/>
        <color theme="1"/>
        <rFont val="Calibri"/>
        <charset val="134"/>
      </rPr>
      <t xml:space="preserve">Total de estudiantes que realizan estudios en programas de posgrado </t>
    </r>
    <r>
      <rPr>
        <b/>
        <sz val="11"/>
        <color theme="1"/>
        <rFont val="Calibri"/>
        <charset val="134"/>
      </rPr>
      <t>en ciclo 2015-2016.</t>
    </r>
  </si>
  <si>
    <r>
      <rPr>
        <sz val="11"/>
        <color theme="1"/>
        <rFont val="Calibri"/>
        <charset val="134"/>
      </rPr>
      <t xml:space="preserve">Total de estudiantes que realizan estudios en programas de posgrado </t>
    </r>
    <r>
      <rPr>
        <b/>
        <sz val="11"/>
        <color theme="1"/>
        <rFont val="Calibri"/>
        <charset val="134"/>
      </rPr>
      <t>en ciclo 2017-2018.</t>
    </r>
  </si>
  <si>
    <t>2.3 Matrícula en educación no escolarizada –a distancia- y mixta.</t>
  </si>
  <si>
    <r>
      <rPr>
        <sz val="11"/>
        <color theme="1"/>
        <rFont val="Calibri"/>
        <charset val="134"/>
      </rPr>
      <t xml:space="preserve">Total de estudiantes inscritos en programas de licenciatura en la modalidad no escolarizada –a distancia- y mixta </t>
    </r>
    <r>
      <rPr>
        <b/>
        <sz val="11"/>
        <color theme="1"/>
        <rFont val="Calibri"/>
        <charset val="134"/>
      </rPr>
      <t>en ciclo 2015-2016.</t>
    </r>
  </si>
  <si>
    <r>
      <rPr>
        <sz val="11"/>
        <color theme="1"/>
        <rFont val="Calibri"/>
        <charset val="134"/>
      </rPr>
      <t xml:space="preserve">Total de estudiantes inscritos en programas de licenciatura en la modalidad no escolarizada –a distancia- y mixta </t>
    </r>
    <r>
      <rPr>
        <b/>
        <sz val="11"/>
        <color theme="1"/>
        <rFont val="Calibri"/>
        <charset val="134"/>
      </rPr>
      <t>en ciclo 2017-2018.</t>
    </r>
  </si>
  <si>
    <t>2.4 Tasa bruta de escolarización.</t>
  </si>
  <si>
    <r>
      <rPr>
        <sz val="11"/>
        <color theme="1"/>
        <rFont val="Calibri"/>
        <charset val="134"/>
      </rPr>
      <t xml:space="preserve">Matrícula total de licenciatura al inicio del </t>
    </r>
    <r>
      <rPr>
        <b/>
        <sz val="11"/>
        <color theme="1"/>
        <rFont val="Calibri"/>
        <charset val="134"/>
      </rPr>
      <t>ciclo escolar  2015-2016.</t>
    </r>
  </si>
  <si>
    <r>
      <rPr>
        <sz val="11"/>
        <color theme="1"/>
        <rFont val="Calibri"/>
        <charset val="134"/>
      </rPr>
      <t xml:space="preserve">Matrícula total de licenciatura al inicio del </t>
    </r>
    <r>
      <rPr>
        <b/>
        <sz val="11"/>
        <color theme="1"/>
        <rFont val="Calibri"/>
        <charset val="134"/>
      </rPr>
      <t>ciclo escolar  2017-2018.</t>
    </r>
  </si>
  <si>
    <r>
      <rPr>
        <sz val="11"/>
        <color theme="1"/>
        <rFont val="Calibri"/>
        <charset val="134"/>
      </rPr>
      <t xml:space="preserve">Población total en el rango de edad de 18 a 22 años en ciclo </t>
    </r>
    <r>
      <rPr>
        <b/>
        <sz val="11"/>
        <color theme="1"/>
        <rFont val="Calibri"/>
        <charset val="134"/>
      </rPr>
      <t>2015-2016.</t>
    </r>
  </si>
  <si>
    <r>
      <rPr>
        <sz val="11"/>
        <color theme="1"/>
        <rFont val="Calibri"/>
        <charset val="134"/>
      </rPr>
      <t xml:space="preserve">Población total en el rango de edad de 18 a 22 años en ciclo </t>
    </r>
    <r>
      <rPr>
        <b/>
        <sz val="11"/>
        <color theme="1"/>
        <rFont val="Calibri"/>
        <charset val="134"/>
      </rPr>
      <t>2017-2018.</t>
    </r>
  </si>
  <si>
    <t>Objetivo 3. Fortalecer la formación integral de los estudiantes</t>
  </si>
  <si>
    <t xml:space="preserve">3.1 Porcentaje de estudiantes que participan en actividades de extensión: artísticas, culturales y cívicas: </t>
  </si>
  <si>
    <r>
      <rPr>
        <sz val="11"/>
        <color theme="1"/>
        <rFont val="Calibri"/>
        <charset val="134"/>
      </rPr>
      <t xml:space="preserve">Número de estudiantes que participan en actividades de extensión: artísticas cultuales y cívicas, promovidas y organizadas por los institutos y centros en </t>
    </r>
    <r>
      <rPr>
        <b/>
        <sz val="11"/>
        <color theme="1"/>
        <rFont val="Calibri"/>
        <charset val="134"/>
      </rPr>
      <t>ciclo 2015-2016.</t>
    </r>
  </si>
  <si>
    <r>
      <rPr>
        <sz val="11"/>
        <color theme="1"/>
        <rFont val="Calibri"/>
        <charset val="134"/>
      </rPr>
      <t xml:space="preserve">Número de estudiantes que participan en actividades de extensión: artísticas cultuales y cívicas, promovidas y organizadas por los institutos y centros en </t>
    </r>
    <r>
      <rPr>
        <b/>
        <sz val="11"/>
        <color theme="1"/>
        <rFont val="Calibri"/>
        <charset val="134"/>
      </rPr>
      <t>ciclo 2017-2018.</t>
    </r>
  </si>
  <si>
    <r>
      <rPr>
        <sz val="11"/>
        <color theme="1"/>
        <rFont val="Calibri"/>
        <charset val="134"/>
      </rPr>
      <t xml:space="preserve">Matrícula total en ciclo </t>
    </r>
    <r>
      <rPr>
        <b/>
        <sz val="11"/>
        <color theme="1"/>
        <rFont val="Calibri"/>
        <charset val="134"/>
      </rPr>
      <t>2015-2016.</t>
    </r>
  </si>
  <si>
    <r>
      <rPr>
        <sz val="11"/>
        <color theme="1"/>
        <rFont val="Calibri"/>
        <charset val="134"/>
      </rPr>
      <t xml:space="preserve">Matrícula total en ciclo </t>
    </r>
    <r>
      <rPr>
        <b/>
        <sz val="11"/>
        <color theme="1"/>
        <rFont val="Calibri"/>
        <charset val="134"/>
      </rPr>
      <t>2017-2018.</t>
    </r>
  </si>
  <si>
    <t xml:space="preserve">3.2 Porcentaje de estudiantes que participan en actividades deportivas y recreativas: </t>
  </si>
  <si>
    <r>
      <rPr>
        <sz val="11"/>
        <color theme="1"/>
        <rFont val="Calibri"/>
        <charset val="134"/>
      </rPr>
      <t xml:space="preserve">Número de estudiantes que participan en actividades deportivas y recreativas, promovidas y organizadas por los institutos y centros en ciclo </t>
    </r>
    <r>
      <rPr>
        <b/>
        <sz val="11"/>
        <color theme="1"/>
        <rFont val="Calibri"/>
        <charset val="134"/>
      </rPr>
      <t>2015-2016.</t>
    </r>
  </si>
  <si>
    <r>
      <rPr>
        <sz val="11"/>
        <color theme="1"/>
        <rFont val="Calibri"/>
        <charset val="134"/>
      </rPr>
      <t xml:space="preserve">Número de estudiantes que participan en actividades deportivas y recreativas, promovidas y organizadas por los institutos y centros en ciclo </t>
    </r>
    <r>
      <rPr>
        <b/>
        <sz val="11"/>
        <color theme="1"/>
        <rFont val="Calibri"/>
        <charset val="134"/>
      </rPr>
      <t>2017-2018.</t>
    </r>
  </si>
  <si>
    <r>
      <rPr>
        <sz val="11"/>
        <color theme="1"/>
        <rFont val="Calibri"/>
        <charset val="134"/>
      </rPr>
      <t xml:space="preserve">Matrícula total de estudiantes en ciclo </t>
    </r>
    <r>
      <rPr>
        <b/>
        <sz val="11"/>
        <color theme="1"/>
        <rFont val="Calibri"/>
        <charset val="134"/>
      </rPr>
      <t>2015-2016.</t>
    </r>
  </si>
  <si>
    <r>
      <rPr>
        <sz val="11"/>
        <color theme="1"/>
        <rFont val="Calibri"/>
        <charset val="134"/>
      </rPr>
      <t xml:space="preserve">Matrícula total de estudiantes en ciclo </t>
    </r>
    <r>
      <rPr>
        <b/>
        <sz val="11"/>
        <color theme="1"/>
        <rFont val="Calibri"/>
        <charset val="134"/>
      </rPr>
      <t>2017-2018.</t>
    </r>
  </si>
  <si>
    <t xml:space="preserve">3.3 Porcentaje de estudiantes inscritos en algún curso o programa de enseñanza de lenguas extranjeras: </t>
  </si>
  <si>
    <r>
      <rPr>
        <sz val="11"/>
        <color theme="1"/>
        <rFont val="Calibri"/>
        <charset val="134"/>
      </rPr>
      <t xml:space="preserve">Número de estudiantes inscritos en algún curso o programa de enseñanza de lenguas extranjeras en </t>
    </r>
    <r>
      <rPr>
        <b/>
        <sz val="11"/>
        <color theme="1"/>
        <rFont val="Calibri"/>
        <charset val="134"/>
      </rPr>
      <t>ciclo 2015-2016.</t>
    </r>
  </si>
  <si>
    <r>
      <rPr>
        <sz val="11"/>
        <color theme="1"/>
        <rFont val="Calibri"/>
        <charset val="134"/>
      </rPr>
      <t xml:space="preserve">Número de estudiantes inscritos en algún curso o programa de enseñanza de lenguas extranjeras en </t>
    </r>
    <r>
      <rPr>
        <b/>
        <sz val="11"/>
        <color theme="1"/>
        <rFont val="Calibri"/>
        <charset val="134"/>
      </rPr>
      <t>ciclo 2017-2018.</t>
    </r>
  </si>
  <si>
    <r>
      <rPr>
        <sz val="11"/>
        <color theme="1"/>
        <rFont val="Calibri"/>
        <charset val="134"/>
      </rPr>
      <t xml:space="preserve"> Matrícula total de estudiantes en ciclo </t>
    </r>
    <r>
      <rPr>
        <b/>
        <sz val="11"/>
        <color theme="1"/>
        <rFont val="Calibri"/>
        <charset val="134"/>
      </rPr>
      <t>2015-2016.</t>
    </r>
  </si>
  <si>
    <r>
      <rPr>
        <sz val="11"/>
        <color theme="1"/>
        <rFont val="Calibri"/>
        <charset val="134"/>
      </rPr>
      <t xml:space="preserve"> Matrícula total de estudiantes en ciclo </t>
    </r>
    <r>
      <rPr>
        <b/>
        <sz val="11"/>
        <color theme="1"/>
        <rFont val="Calibri"/>
        <charset val="134"/>
      </rPr>
      <t>2017-2018.</t>
    </r>
  </si>
  <si>
    <t>Objetivo 4. Impulsar la ciencia, la tecnología y la innovación</t>
  </si>
  <si>
    <t xml:space="preserve">4.1 Porcentaje de programas de doctorado escolarizados en las áreas de ciencia y tecnología registrados en el Programa Nacional de Posgrados de Calidad: </t>
  </si>
  <si>
    <r>
      <rPr>
        <sz val="11"/>
        <color theme="1"/>
        <rFont val="Calibri"/>
        <charset val="134"/>
      </rPr>
      <t xml:space="preserve">Programas de doctorado escolarizados en áreas de ciencia y tecnología registrados en el Programa Nacional de Posgrados de Calidad en </t>
    </r>
    <r>
      <rPr>
        <b/>
        <sz val="11"/>
        <color theme="1"/>
        <rFont val="Calibri"/>
        <charset val="134"/>
      </rPr>
      <t>ciclo 2015-2016.</t>
    </r>
  </si>
  <si>
    <r>
      <rPr>
        <sz val="11"/>
        <color theme="1"/>
        <rFont val="Calibri"/>
        <charset val="134"/>
      </rPr>
      <t xml:space="preserve">Programas de doctorado escolarizados en áreas de ciencia y tecnología registrados en el Programa Nacional de Posgrados de Calidad en </t>
    </r>
    <r>
      <rPr>
        <b/>
        <sz val="11"/>
        <color theme="1"/>
        <rFont val="Calibri"/>
        <charset val="134"/>
      </rPr>
      <t>ciclo 2017-2018.</t>
    </r>
  </si>
  <si>
    <r>
      <rPr>
        <sz val="11"/>
        <color theme="1"/>
        <rFont val="Calibri"/>
        <charset val="134"/>
      </rPr>
      <t xml:space="preserve">Total de programas de doctorado  en </t>
    </r>
    <r>
      <rPr>
        <b/>
        <sz val="11"/>
        <color theme="1"/>
        <rFont val="Calibri"/>
        <charset val="134"/>
      </rPr>
      <t>ciclo 2015-2016.</t>
    </r>
  </si>
  <si>
    <r>
      <rPr>
        <sz val="11"/>
        <color theme="1"/>
        <rFont val="Calibri"/>
        <charset val="134"/>
      </rPr>
      <t xml:space="preserve">Total de programas de doctorado  en </t>
    </r>
    <r>
      <rPr>
        <b/>
        <sz val="11"/>
        <color theme="1"/>
        <rFont val="Calibri"/>
        <charset val="134"/>
      </rPr>
      <t>ciclo 2017-2018.</t>
    </r>
  </si>
  <si>
    <t>4.2 Profesores de tiempo completo adscritos al Sistema Nacional de Investigadores</t>
  </si>
  <si>
    <r>
      <rPr>
        <sz val="11"/>
        <color theme="1"/>
        <rFont val="Calibri"/>
        <charset val="134"/>
      </rPr>
      <t xml:space="preserve">Total de Profesores adscritos al Sistema Nacional de Investigadores en </t>
    </r>
    <r>
      <rPr>
        <b/>
        <sz val="11"/>
        <color theme="1"/>
        <rFont val="Calibri"/>
        <charset val="134"/>
      </rPr>
      <t>ciclo 2015-2016.</t>
    </r>
    <r>
      <rPr>
        <sz val="11"/>
        <color theme="1"/>
        <rFont val="Calibri"/>
        <charset val="134"/>
      </rPr>
      <t xml:space="preserve">
</t>
    </r>
  </si>
  <si>
    <r>
      <rPr>
        <sz val="11"/>
        <color theme="1"/>
        <rFont val="Calibri"/>
        <charset val="134"/>
      </rPr>
      <t xml:space="preserve">Total de Profesores adscritos al Sistema Nacional de Investigadores en </t>
    </r>
    <r>
      <rPr>
        <b/>
        <sz val="11"/>
        <color theme="1"/>
        <rFont val="Calibri"/>
        <charset val="134"/>
      </rPr>
      <t>ciclo 2017-2018.</t>
    </r>
    <r>
      <rPr>
        <sz val="11"/>
        <color theme="1"/>
        <rFont val="Calibri"/>
        <charset val="134"/>
      </rPr>
      <t xml:space="preserve">
</t>
    </r>
  </si>
  <si>
    <t>4.3 Proyectos de investigación, desarrollo tecnológico e innovación.</t>
  </si>
  <si>
    <r>
      <rPr>
        <sz val="11"/>
        <color theme="1"/>
        <rFont val="Calibri"/>
        <charset val="134"/>
      </rPr>
      <t xml:space="preserve">Total de proyectos de investigación, desarrollo tecnológico e innovación realizados por el instituto en ciclo </t>
    </r>
    <r>
      <rPr>
        <b/>
        <sz val="11"/>
        <color theme="1"/>
        <rFont val="Calibri"/>
        <charset val="134"/>
      </rPr>
      <t>2015-2016.</t>
    </r>
  </si>
  <si>
    <r>
      <rPr>
        <sz val="11"/>
        <color theme="1"/>
        <rFont val="Calibri"/>
        <charset val="134"/>
      </rPr>
      <t xml:space="preserve">Total de proyectos de investigación, desarrollo tecnológico e innovación realizados por el instituto en ciclo </t>
    </r>
    <r>
      <rPr>
        <b/>
        <sz val="11"/>
        <color theme="1"/>
        <rFont val="Calibri"/>
        <charset val="134"/>
      </rPr>
      <t>2017-2018.</t>
    </r>
  </si>
  <si>
    <t>4.4 Estudiantes de licenciatura y posgrado que participan en proyectos de investigación científica y desarrollo tecnológico e innovación:</t>
  </si>
  <si>
    <r>
      <rPr>
        <sz val="11"/>
        <color theme="1"/>
        <rFont val="Calibri"/>
        <charset val="134"/>
      </rPr>
      <t xml:space="preserve">Total de estudiantes que participan en  proyectos de investigación científica, desarrollo tecnológico e innovación en ciclo </t>
    </r>
    <r>
      <rPr>
        <b/>
        <sz val="11"/>
        <color theme="1"/>
        <rFont val="Calibri"/>
        <charset val="134"/>
      </rPr>
      <t>2015-2016.</t>
    </r>
  </si>
  <si>
    <r>
      <rPr>
        <sz val="11"/>
        <color theme="1"/>
        <rFont val="Calibri"/>
        <charset val="134"/>
      </rPr>
      <t xml:space="preserve">Total de estudiantes que participan en  proyectos de investigación científica, desarrollo tecnológico e innovación en ciclo </t>
    </r>
    <r>
      <rPr>
        <b/>
        <sz val="11"/>
        <color theme="1"/>
        <rFont val="Calibri"/>
        <charset val="134"/>
      </rPr>
      <t>2017-2018.</t>
    </r>
  </si>
  <si>
    <t>Objetivo 5. Fortalecer la vinculación con los sectores público, social y privado</t>
  </si>
  <si>
    <t>5.1 Registros de propiedad intelectual.</t>
  </si>
  <si>
    <r>
      <rPr>
        <sz val="11"/>
        <color theme="1"/>
        <rFont val="Calibri"/>
        <charset val="134"/>
      </rPr>
      <t>Total de registros de propiedad intelectual obtenidos por el instituto en ciclo</t>
    </r>
    <r>
      <rPr>
        <b/>
        <sz val="11"/>
        <color theme="1"/>
        <rFont val="Calibri"/>
        <charset val="134"/>
      </rPr>
      <t xml:space="preserve"> 2015-2016.</t>
    </r>
  </si>
  <si>
    <r>
      <rPr>
        <sz val="11"/>
        <color theme="1"/>
        <rFont val="Calibri"/>
        <charset val="134"/>
      </rPr>
      <t>Total de registros de propiedad intelectual obtenidos por el instituto en ciclo</t>
    </r>
    <r>
      <rPr>
        <b/>
        <sz val="11"/>
        <color theme="1"/>
        <rFont val="Calibri"/>
        <charset val="134"/>
      </rPr>
      <t xml:space="preserve"> 2017-2018.</t>
    </r>
  </si>
  <si>
    <t xml:space="preserve">5.2 Porcentaje de egresados incorporados al mercado laboral.  </t>
  </si>
  <si>
    <r>
      <rPr>
        <sz val="11"/>
        <color theme="1"/>
        <rFont val="Calibri"/>
        <charset val="134"/>
      </rPr>
      <t xml:space="preserve">Número de egresados empleados o ubicados en el mercado laboral en áreas acordes con su perfil profesional dentro de los primeros doce meses posteriores a su egreso. Se sugiere generación </t>
    </r>
    <r>
      <rPr>
        <b/>
        <sz val="11"/>
        <color theme="1"/>
        <rFont val="Calibri"/>
        <charset val="134"/>
      </rPr>
      <t>2009-2014.</t>
    </r>
  </si>
  <si>
    <r>
      <rPr>
        <sz val="11"/>
        <color theme="1"/>
        <rFont val="Calibri"/>
        <charset val="134"/>
      </rPr>
      <t xml:space="preserve">Número de egresados empleados o ubicados en el mercado laboral en áreas acordes con su perfil profesional dentro de los primeros doce meses posteriores a su egreso. Se sugiere generación </t>
    </r>
    <r>
      <rPr>
        <b/>
        <sz val="11"/>
        <color theme="1"/>
        <rFont val="Calibri"/>
        <charset val="134"/>
      </rPr>
      <t>2011-2016.</t>
    </r>
  </si>
  <si>
    <r>
      <rPr>
        <sz val="11"/>
        <color theme="1"/>
        <rFont val="Calibri"/>
        <charset val="134"/>
      </rPr>
      <t>Número de egresados en esa generación (</t>
    </r>
    <r>
      <rPr>
        <b/>
        <sz val="11"/>
        <color theme="1"/>
        <rFont val="Calibri"/>
        <charset val="134"/>
      </rPr>
      <t>se sugiere generación 2009-2014.)</t>
    </r>
  </si>
  <si>
    <r>
      <rPr>
        <sz val="11"/>
        <color theme="1"/>
        <rFont val="Calibri"/>
        <charset val="134"/>
      </rPr>
      <t>Número de egresados en esa generación (</t>
    </r>
    <r>
      <rPr>
        <b/>
        <sz val="11"/>
        <color theme="1"/>
        <rFont val="Calibri"/>
        <charset val="134"/>
      </rPr>
      <t>se sugiere generación 2011-2016.)</t>
    </r>
  </si>
  <si>
    <t>5.3 Proyectos vinculados con los sectores público, social y privado.</t>
  </si>
  <si>
    <r>
      <rPr>
        <sz val="11"/>
        <color theme="1"/>
        <rFont val="Calibri"/>
        <charset val="134"/>
      </rPr>
      <t xml:space="preserve">Total de proyectos vinculados con los sectores público, social y privado ciclo </t>
    </r>
    <r>
      <rPr>
        <b/>
        <sz val="11"/>
        <color theme="1"/>
        <rFont val="Calibri"/>
        <charset val="134"/>
      </rPr>
      <t>2015-2016</t>
    </r>
    <r>
      <rPr>
        <sz val="11"/>
        <color theme="1"/>
        <rFont val="Calibri"/>
        <charset val="134"/>
      </rPr>
      <t xml:space="preserve">.
</t>
    </r>
  </si>
  <si>
    <r>
      <rPr>
        <sz val="11"/>
        <color theme="1"/>
        <rFont val="Calibri"/>
        <charset val="134"/>
      </rPr>
      <t xml:space="preserve">Total de proyectos vinculados con los sectores público, social y privado ciclo </t>
    </r>
    <r>
      <rPr>
        <b/>
        <sz val="11"/>
        <color theme="1"/>
        <rFont val="Calibri"/>
        <charset val="134"/>
      </rPr>
      <t>2017-2018</t>
    </r>
    <r>
      <rPr>
        <sz val="11"/>
        <color theme="1"/>
        <rFont val="Calibri"/>
        <charset val="134"/>
      </rPr>
      <t xml:space="preserve">.
</t>
    </r>
  </si>
  <si>
    <t>5.4 Estudiantes que participan en proyectos vinculados con los sectores público, social y privado.</t>
  </si>
  <si>
    <r>
      <rPr>
        <sz val="11"/>
        <color theme="1"/>
        <rFont val="Calibri"/>
        <charset val="134"/>
      </rPr>
      <t xml:space="preserve">Total de estudiantes que participan en proyectos vinculados con los sectores público, social y privado a través de convenios o acuerdos de colaboración ciclo </t>
    </r>
    <r>
      <rPr>
        <b/>
        <sz val="11"/>
        <color theme="1"/>
        <rFont val="Calibri"/>
        <charset val="134"/>
      </rPr>
      <t>2015-2016</t>
    </r>
    <r>
      <rPr>
        <sz val="11"/>
        <color theme="1"/>
        <rFont val="Calibri"/>
        <charset val="134"/>
      </rPr>
      <t>.</t>
    </r>
  </si>
  <si>
    <r>
      <rPr>
        <sz val="11"/>
        <color theme="1"/>
        <rFont val="Calibri"/>
        <charset val="134"/>
      </rPr>
      <t xml:space="preserve">Total de estudiantes que participan en proyectos vinculados con los sectores público, social y privado a través de convenios o acuerdos de colaboración ciclo </t>
    </r>
    <r>
      <rPr>
        <b/>
        <sz val="11"/>
        <color theme="1"/>
        <rFont val="Calibri"/>
        <charset val="134"/>
      </rPr>
      <t>2017-2018</t>
    </r>
    <r>
      <rPr>
        <sz val="11"/>
        <color theme="1"/>
        <rFont val="Calibri"/>
        <charset val="134"/>
      </rPr>
      <t>.</t>
    </r>
  </si>
  <si>
    <t xml:space="preserve">5.5 Empresas incubadas a través del modelo institucional de incubación de empresarial: </t>
  </si>
  <si>
    <r>
      <rPr>
        <sz val="11"/>
        <color theme="1"/>
        <rFont val="Calibri"/>
        <charset val="134"/>
      </rPr>
      <t xml:space="preserve">Total de empresas  incubadas a través del modelo institucional de incubación de empresarial ciclo </t>
    </r>
    <r>
      <rPr>
        <b/>
        <sz val="11"/>
        <color theme="1"/>
        <rFont val="Calibri"/>
        <charset val="134"/>
      </rPr>
      <t>2015-2016</t>
    </r>
    <r>
      <rPr>
        <sz val="11"/>
        <color theme="1"/>
        <rFont val="Calibri"/>
        <charset val="134"/>
      </rPr>
      <t>.</t>
    </r>
  </si>
  <si>
    <r>
      <rPr>
        <sz val="11"/>
        <color theme="1"/>
        <rFont val="Calibri"/>
        <charset val="134"/>
      </rPr>
      <t xml:space="preserve">Total de empresas  incubadas a través del modelo institucional de incubación de empresarial ciclo </t>
    </r>
    <r>
      <rPr>
        <b/>
        <sz val="11"/>
        <color theme="1"/>
        <rFont val="Calibri"/>
        <charset val="134"/>
      </rPr>
      <t>2017-2018</t>
    </r>
    <r>
      <rPr>
        <sz val="11"/>
        <color theme="1"/>
        <rFont val="Calibri"/>
        <charset val="134"/>
      </rPr>
      <t>.</t>
    </r>
  </si>
  <si>
    <t>5.6 Estudiantes que participan en el Modelo Talento Emprendedor.</t>
  </si>
  <si>
    <r>
      <rPr>
        <sz val="11"/>
        <color theme="1"/>
        <rFont val="Calibri"/>
        <charset val="134"/>
      </rPr>
      <t xml:space="preserve">Total de estudiantes que participan en el Modelo Talento Emprendedor ciclo </t>
    </r>
    <r>
      <rPr>
        <b/>
        <sz val="11"/>
        <color theme="1"/>
        <rFont val="Calibri"/>
        <charset val="134"/>
      </rPr>
      <t>2015-2016</t>
    </r>
    <r>
      <rPr>
        <sz val="11"/>
        <color theme="1"/>
        <rFont val="Calibri"/>
        <charset val="134"/>
      </rPr>
      <t>.</t>
    </r>
  </si>
  <si>
    <r>
      <rPr>
        <sz val="11"/>
        <color theme="1"/>
        <rFont val="Calibri"/>
        <charset val="134"/>
      </rPr>
      <t xml:space="preserve">Total de estudiantes que participan en el Modelo Talento Emprendedor ciclo </t>
    </r>
    <r>
      <rPr>
        <b/>
        <sz val="11"/>
        <color theme="1"/>
        <rFont val="Calibri"/>
        <charset val="134"/>
      </rPr>
      <t>2017-2018</t>
    </r>
    <r>
      <rPr>
        <sz val="11"/>
        <color theme="1"/>
        <rFont val="Calibri"/>
        <charset val="134"/>
      </rPr>
      <t>.</t>
    </r>
  </si>
  <si>
    <t>Objetivo 6. Modernizar la gestión institucional, fortalecer la transparencia y la rendición de cuentas</t>
  </si>
  <si>
    <t xml:space="preserve">6.1 Personal directivo y no docente capacitado (Mínimo de 30 horas por   curso) : </t>
  </si>
  <si>
    <r>
      <rPr>
        <sz val="11"/>
        <color theme="1"/>
        <rFont val="Calibri"/>
        <charset val="134"/>
      </rPr>
      <t xml:space="preserve">Total de personal directivo capacitado ciclo </t>
    </r>
    <r>
      <rPr>
        <b/>
        <sz val="11"/>
        <color theme="1"/>
        <rFont val="Calibri"/>
        <charset val="134"/>
      </rPr>
      <t>2015-2016</t>
    </r>
    <r>
      <rPr>
        <sz val="11"/>
        <color theme="1"/>
        <rFont val="Calibri"/>
        <charset val="134"/>
      </rPr>
      <t>.</t>
    </r>
  </si>
  <si>
    <r>
      <rPr>
        <sz val="11"/>
        <color theme="1"/>
        <rFont val="Calibri"/>
        <charset val="134"/>
      </rPr>
      <t xml:space="preserve">Total de personal directivo capacitado ciclo </t>
    </r>
    <r>
      <rPr>
        <b/>
        <sz val="11"/>
        <color theme="1"/>
        <rFont val="Calibri"/>
        <charset val="134"/>
      </rPr>
      <t>2017-2018</t>
    </r>
    <r>
      <rPr>
        <sz val="11"/>
        <color theme="1"/>
        <rFont val="Calibri"/>
        <charset val="134"/>
      </rPr>
      <t>.</t>
    </r>
  </si>
  <si>
    <r>
      <rPr>
        <sz val="11"/>
        <color theme="1"/>
        <rFont val="Calibri"/>
        <charset val="134"/>
      </rPr>
      <t xml:space="preserve">Número de trabajadores no docentes capacitado ciclo </t>
    </r>
    <r>
      <rPr>
        <b/>
        <sz val="11"/>
        <color theme="1"/>
        <rFont val="Calibri"/>
        <charset val="134"/>
      </rPr>
      <t>2015-2016</t>
    </r>
    <r>
      <rPr>
        <sz val="11"/>
        <color theme="1"/>
        <rFont val="Calibri"/>
        <charset val="134"/>
      </rPr>
      <t>.</t>
    </r>
  </si>
  <si>
    <r>
      <rPr>
        <sz val="11"/>
        <color theme="1"/>
        <rFont val="Calibri"/>
        <charset val="134"/>
      </rPr>
      <t xml:space="preserve">Número de trabajadores no docentes capacitado ciclo </t>
    </r>
    <r>
      <rPr>
        <b/>
        <sz val="11"/>
        <color theme="1"/>
        <rFont val="Calibri"/>
        <charset val="134"/>
      </rPr>
      <t>2017-2018</t>
    </r>
    <r>
      <rPr>
        <sz val="11"/>
        <color theme="1"/>
        <rFont val="Calibri"/>
        <charset val="134"/>
      </rPr>
      <t>.</t>
    </r>
  </si>
  <si>
    <t>6.2 Institutos, unidades y centros certificados.</t>
  </si>
  <si>
    <r>
      <rPr>
        <sz val="11"/>
        <color theme="1"/>
        <rFont val="Calibri"/>
        <charset val="134"/>
      </rPr>
      <t xml:space="preserve">Sistema de Gestión de la Calidad con certificado en el ciclo </t>
    </r>
    <r>
      <rPr>
        <b/>
        <sz val="11"/>
        <color theme="1"/>
        <rFont val="Calibri"/>
        <charset val="134"/>
      </rPr>
      <t>2015-2016</t>
    </r>
    <r>
      <rPr>
        <sz val="11"/>
        <color theme="1"/>
        <rFont val="Calibri"/>
        <charset val="134"/>
      </rPr>
      <t>.</t>
    </r>
  </si>
  <si>
    <r>
      <rPr>
        <sz val="11"/>
        <color theme="1"/>
        <rFont val="Calibri"/>
        <charset val="134"/>
      </rPr>
      <t xml:space="preserve">Sistema de Gestión de la Calidad con certificado en el ciclo </t>
    </r>
    <r>
      <rPr>
        <b/>
        <sz val="11"/>
        <color theme="1"/>
        <rFont val="Calibri"/>
        <charset val="134"/>
      </rPr>
      <t>2017-2018</t>
    </r>
    <r>
      <rPr>
        <sz val="11"/>
        <color theme="1"/>
        <rFont val="Calibri"/>
        <charset val="134"/>
      </rPr>
      <t>.</t>
    </r>
  </si>
  <si>
    <r>
      <rPr>
        <sz val="11"/>
        <color theme="1"/>
        <rFont val="Calibri"/>
        <charset val="134"/>
      </rPr>
      <t xml:space="preserve">Sistema de Gestión Ambiental con certificado en el ciclo </t>
    </r>
    <r>
      <rPr>
        <b/>
        <sz val="11"/>
        <color theme="1"/>
        <rFont val="Calibri"/>
        <charset val="134"/>
      </rPr>
      <t>2015-2016</t>
    </r>
    <r>
      <rPr>
        <sz val="11"/>
        <color theme="1"/>
        <rFont val="Calibri"/>
        <charset val="134"/>
      </rPr>
      <t>.</t>
    </r>
  </si>
  <si>
    <r>
      <rPr>
        <sz val="11"/>
        <color theme="1"/>
        <rFont val="Calibri"/>
        <charset val="134"/>
      </rPr>
      <t xml:space="preserve">Sistema de Gestión Ambiental con certificado en el ciclo </t>
    </r>
    <r>
      <rPr>
        <b/>
        <sz val="11"/>
        <color theme="1"/>
        <rFont val="Calibri"/>
        <charset val="134"/>
      </rPr>
      <t>2017-2018</t>
    </r>
    <r>
      <rPr>
        <sz val="11"/>
        <color theme="1"/>
        <rFont val="Calibri"/>
        <charset val="134"/>
      </rPr>
      <t>.</t>
    </r>
  </si>
  <si>
    <r>
      <rPr>
        <sz val="11"/>
        <color theme="1"/>
        <rFont val="Calibri"/>
        <charset val="134"/>
      </rPr>
      <t xml:space="preserve">Sistema Equidad de Genero con certificado en el ciclo </t>
    </r>
    <r>
      <rPr>
        <b/>
        <sz val="11"/>
        <color theme="1"/>
        <rFont val="Calibri"/>
        <charset val="134"/>
      </rPr>
      <t>2015-2016</t>
    </r>
    <r>
      <rPr>
        <sz val="11"/>
        <color theme="1"/>
        <rFont val="Calibri"/>
        <charset val="134"/>
      </rPr>
      <t>.</t>
    </r>
  </si>
  <si>
    <r>
      <rPr>
        <sz val="11"/>
        <color theme="1"/>
        <rFont val="Calibri"/>
        <charset val="134"/>
      </rPr>
      <t xml:space="preserve">Sistema Equidad de Genero con certificado en el ciclo </t>
    </r>
    <r>
      <rPr>
        <b/>
        <sz val="11"/>
        <color theme="1"/>
        <rFont val="Calibri"/>
        <charset val="134"/>
      </rPr>
      <t>2017-2018</t>
    </r>
    <r>
      <rPr>
        <sz val="11"/>
        <color theme="1"/>
        <rFont val="Calibri"/>
        <charset val="134"/>
      </rPr>
      <t>.</t>
    </r>
  </si>
  <si>
    <r>
      <rPr>
        <sz val="11"/>
        <color theme="1"/>
        <rFont val="Calibri"/>
        <charset val="134"/>
      </rPr>
      <t xml:space="preserve">Sistema de Gestión Energética con certificado en el ciclo </t>
    </r>
    <r>
      <rPr>
        <b/>
        <sz val="11"/>
        <color theme="1"/>
        <rFont val="Calibri"/>
        <charset val="134"/>
      </rPr>
      <t>2015-2016</t>
    </r>
    <r>
      <rPr>
        <sz val="11"/>
        <color theme="1"/>
        <rFont val="Calibri"/>
        <charset val="134"/>
      </rPr>
      <t>.</t>
    </r>
  </si>
  <si>
    <r>
      <rPr>
        <sz val="11"/>
        <color theme="1"/>
        <rFont val="Calibri"/>
        <charset val="134"/>
      </rPr>
      <t xml:space="preserve">Sistema de Gestión Energética con certificado en el ciclo </t>
    </r>
    <r>
      <rPr>
        <b/>
        <sz val="11"/>
        <color theme="1"/>
        <rFont val="Calibri"/>
        <charset val="134"/>
      </rPr>
      <t>2017-2018</t>
    </r>
    <r>
      <rPr>
        <sz val="11"/>
        <color theme="1"/>
        <rFont val="Calibri"/>
        <charset val="134"/>
      </rPr>
      <t>.</t>
    </r>
  </si>
  <si>
    <r>
      <rPr>
        <sz val="11"/>
        <color theme="1"/>
        <rFont val="Calibri"/>
        <charset val="134"/>
      </rPr>
      <t>Sistema de Gestión de Seguridad y Salud con certificado en el ciclo</t>
    </r>
    <r>
      <rPr>
        <b/>
        <sz val="11"/>
        <color theme="1"/>
        <rFont val="Calibri"/>
        <charset val="134"/>
      </rPr>
      <t xml:space="preserve"> 2015-2016</t>
    </r>
    <r>
      <rPr>
        <sz val="11"/>
        <color theme="1"/>
        <rFont val="Calibri"/>
        <charset val="134"/>
      </rPr>
      <t>.</t>
    </r>
  </si>
  <si>
    <r>
      <rPr>
        <sz val="11"/>
        <color theme="1"/>
        <rFont val="Calibri"/>
        <charset val="134"/>
      </rPr>
      <t>Sistema de Gestión de Seguridad y Salud con certificado en el ciclo</t>
    </r>
    <r>
      <rPr>
        <b/>
        <sz val="11"/>
        <color theme="1"/>
        <rFont val="Calibri"/>
        <charset val="134"/>
      </rPr>
      <t xml:space="preserve"> 2017-2018</t>
    </r>
    <r>
      <rPr>
        <sz val="11"/>
        <color theme="1"/>
        <rFont val="Calibri"/>
        <charset val="134"/>
      </rPr>
      <t>.</t>
    </r>
  </si>
  <si>
    <r>
      <rPr>
        <sz val="11"/>
        <color theme="1"/>
        <rFont val="Calibri"/>
        <charset val="134"/>
      </rPr>
      <t xml:space="preserve">Empresa Socialmente Responsable con certificado en el ciclo </t>
    </r>
    <r>
      <rPr>
        <b/>
        <sz val="11"/>
        <color theme="1"/>
        <rFont val="Calibri"/>
        <charset val="134"/>
      </rPr>
      <t>2015-2016</t>
    </r>
    <r>
      <rPr>
        <sz val="11"/>
        <color theme="1"/>
        <rFont val="Calibri"/>
        <charset val="134"/>
      </rPr>
      <t>.</t>
    </r>
  </si>
  <si>
    <r>
      <rPr>
        <sz val="11"/>
        <color theme="1"/>
        <rFont val="Calibri"/>
        <charset val="134"/>
      </rPr>
      <t xml:space="preserve">Empresa Socialmente Responsable con certificado en el ciclo </t>
    </r>
    <r>
      <rPr>
        <b/>
        <sz val="11"/>
        <color theme="1"/>
        <rFont val="Calibri"/>
        <charset val="134"/>
      </rPr>
      <t>2017-2018</t>
    </r>
    <r>
      <rPr>
        <sz val="11"/>
        <color theme="1"/>
        <rFont val="Calibri"/>
        <charset val="134"/>
      </rPr>
      <t>.</t>
    </r>
  </si>
  <si>
    <t>Total</t>
  </si>
  <si>
    <t>NOTAS</t>
  </si>
  <si>
    <t>Aplicables</t>
  </si>
  <si>
    <t>1._ En caso de que la meta del indicador en el año a evaluar sea cero, colocar NA (favor de colocar sin puntos ni letras adicionales)</t>
  </si>
  <si>
    <t>Cumplidos</t>
  </si>
  <si>
    <t>% de cumplimiento</t>
  </si>
  <si>
    <t>CHICONTEPEC</t>
  </si>
  <si>
    <t>EL MANTE</t>
  </si>
  <si>
    <t>CICLO ESCOLAR 2016-2017</t>
  </si>
  <si>
    <t>Meta del ITS en el ciclo escolar           2015-2016</t>
  </si>
  <si>
    <t>Meta del ITS en el ciclo escolar           2017-2018</t>
  </si>
  <si>
    <t>Promedio mensual del consumo percapita de agua (m3)</t>
  </si>
  <si>
    <t>Sumatoria mensual del consumo de agua en metros cúbicos (12 meses del ciclo escolar).</t>
  </si>
  <si>
    <t>Sumatoria mensual personas del instituto: alumnos y personal (12 meses del ciclo escolar).</t>
  </si>
  <si>
    <t>Promedio mensual del consumo percápita de energía (kw)</t>
  </si>
  <si>
    <t>Sumatoria mensual del consumo de energía eléctrica en KW (12 meses del ciclo escolar).</t>
  </si>
  <si>
    <t>Residuos sólidos urbanos (percapita) enviados al municipio y/o basurero (Kg)</t>
  </si>
  <si>
    <t xml:space="preserve">Sumatoria de la cantidad de residuos sólidos urbanos enviados al municipio y/o basurero municipal (kg) (12 meses del ciclo escolar) </t>
  </si>
  <si>
    <t>0.030 Gramos</t>
  </si>
  <si>
    <t>Personal del instituto: alumnos y personal (inicio del ciclo escolar).</t>
  </si>
  <si>
    <t>RESULTADOS DE LA ÚLTIMA AUDITORÍA POR PUNTO DE LA NORMA</t>
  </si>
  <si>
    <t>Nota: En la columna RX con el nombre de su tecnológico colocar un 1 (uno) en los puntos que se hayan encontrado las No Conformidades según su ultimo reporte de auditoria (cruzada).</t>
  </si>
  <si>
    <t>COALCOMÁN</t>
  </si>
  <si>
    <t>HUETAMO</t>
  </si>
  <si>
    <t>NOCHISTLÁN</t>
  </si>
  <si>
    <t>PURUÁNDIRO</t>
  </si>
  <si>
    <t>FELIPE CARRILLO PUERTO</t>
  </si>
  <si>
    <t>TOTALES POR PUNTO</t>
  </si>
  <si>
    <t>Punto de la Norma  ISO 9001:2015</t>
  </si>
  <si>
    <t>Punto de la Norma  ISO 14001:2015</t>
  </si>
  <si>
    <t>Punto de la Norma  OSHAS 18001:2007</t>
  </si>
  <si>
    <t>Total por
ITS</t>
  </si>
  <si>
    <t>LLENAR LOS CAMPOS DE LA NORMA QUE APLIQUE DE ACUERDO AL GRUPO</t>
  </si>
  <si>
    <t>Rev. 0</t>
  </si>
  <si>
    <t>SERVICIOS NO CONFORMES</t>
  </si>
  <si>
    <t>TECNOLÓGICO</t>
  </si>
  <si>
    <t>ATENDIDAS EN TIEMPO 
(INMEDIATO)</t>
  </si>
  <si>
    <t>ATENDIDAS FUERA DE TIEMPO
(MÁS DE UNA SEMANA EN DAR ATENCIÓN)</t>
  </si>
  <si>
    <t>TOTAL ATENDIDAS DE FORMA INMEDIATA</t>
  </si>
  <si>
    <t xml:space="preserve">TOTAL ATENDIDAS DESPUES DE UNA SEMANA </t>
  </si>
  <si>
    <t xml:space="preserve">SERVICIOS </t>
  </si>
  <si>
    <t>QUEJAS DEL SERVICIO</t>
  </si>
  <si>
    <t>CONTROLES OPERACIONALES</t>
  </si>
  <si>
    <t xml:space="preserve">CONTROLES OPERACIONALES </t>
  </si>
  <si>
    <t>JESÚS CARRANZA</t>
  </si>
  <si>
    <t>* Reportar a partir de la última revisión a la fecha</t>
  </si>
  <si>
    <t>ACCIONES CORRECTIVAS POR ITS Y ESTATUS</t>
  </si>
  <si>
    <t>PROCESO</t>
  </si>
  <si>
    <t>PLANEACIÓN</t>
  </si>
  <si>
    <t>ADMINISTRACIÓN DE LOS RECURSOS</t>
  </si>
  <si>
    <t>ACADÉMICO</t>
  </si>
  <si>
    <t>VINCULACIÓN</t>
  </si>
  <si>
    <t>ADMINISTRACIÓN DEL SISTEMA DE GESTIÓN INTEGRAL</t>
  </si>
  <si>
    <t>TOTALES</t>
  </si>
  <si>
    <t>R12</t>
  </si>
  <si>
    <t>R13</t>
  </si>
  <si>
    <t>ABIERTA</t>
  </si>
  <si>
    <t>CERRADA</t>
  </si>
  <si>
    <t xml:space="preserve">PURUÁNDIRO </t>
  </si>
  <si>
    <t>Nota: Requisitar la fila que contenga el nombre de su tecnológico y columnas  con el número de RAC´s por proceso hasta la fecha de corte acordada</t>
  </si>
  <si>
    <t xml:space="preserve">CANTIDAD DE ACCIONES </t>
  </si>
  <si>
    <t>QUEJA DE CLIENTE</t>
  </si>
  <si>
    <t>AUDITORÍA</t>
  </si>
  <si>
    <t>ANALISIS DE INDICADORES</t>
  </si>
  <si>
    <t>REVISIÓN POR LA DIRECCIÓN</t>
  </si>
  <si>
    <t>ESPECIFICACIONES NO CUMPLIDAS</t>
  </si>
  <si>
    <t>OTROS ESPECIFIQUE</t>
  </si>
  <si>
    <t>REGISTRO DE PROYECTOS DE MEJORA</t>
  </si>
  <si>
    <t>Instituto Tecnológico que propone:</t>
  </si>
  <si>
    <t>NOMBRE DEL PROYECTO</t>
  </si>
  <si>
    <t>OBJETIVO</t>
  </si>
  <si>
    <t>BREVE DESCRIPCIÓN</t>
  </si>
  <si>
    <t>TIEMPO DE IMPLEMENTACIÓN EN SU TECNOLÓGICO</t>
  </si>
  <si>
    <t>RESULTADOS OBTENIDOS</t>
  </si>
  <si>
    <t>NOTAS:</t>
  </si>
  <si>
    <t xml:space="preserve">  La propuesta del Proyecto de Mejora deberá ser presentada ante el Comité de Innovación y Calidad del Instituto Tecnológico o Centro, el cuál deberá dar su aprobación para su puesta en marcha. </t>
  </si>
  <si>
    <t xml:space="preserve">  Una vez que el proyecto sea aprobado, deberá ser implementado durante un período mínimo de 3 meses y máximo de 6 meses, con el fin de evaluar los resultados obtenidos.</t>
  </si>
  <si>
    <t xml:space="preserve">  Una vez medidos los resultados de mejora, la propuesta será presentada al Comité Central de Calidad del SGC en la Revisiòn por la Direccion, con el debido soporte estadístico correspondiente.</t>
  </si>
  <si>
    <t xml:space="preserve">  El resultado del Proyecto de Mejora deberá tener un impacto real en beneficio del SGC, dentro de la Organización.</t>
  </si>
  <si>
    <t>Para el caso del SGA los proyectos de mejora deberán enfocarse a la concientización del cuidado del medio ambiente.</t>
  </si>
  <si>
    <t xml:space="preserve">REGISTRO DE CORRECCIONES </t>
  </si>
  <si>
    <t>PROCEDIMIENTO O INSTRUCTIVO</t>
  </si>
  <si>
    <t>TIPO DE CORRECCIÓN</t>
  </si>
  <si>
    <t>UBICACIÓN (NO. PÁGINA Y/O  NO. PARRAFO/ RENGLON)</t>
  </si>
  <si>
    <t>DICE</t>
  </si>
  <si>
    <t>DEBE DECIR</t>
  </si>
</sst>
</file>

<file path=xl/styles.xml><?xml version="1.0" encoding="utf-8"?>
<styleSheet xmlns="http://schemas.openxmlformats.org/spreadsheetml/2006/main">
  <numFmts count="7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.00_ ;_ * \-#,##0.00_ ;_ * &quot;-&quot;??_ ;_ @_ "/>
    <numFmt numFmtId="177" formatCode="0.0%"/>
    <numFmt numFmtId="178" formatCode="_ * #,##0_ ;_ * \-#,##0_ ;_ * &quot;-&quot;_ ;_ @_ "/>
    <numFmt numFmtId="179" formatCode="[$-80A]General"/>
    <numFmt numFmtId="180" formatCode="0.000"/>
  </numFmts>
  <fonts count="58">
    <font>
      <sz val="11"/>
      <color theme="1"/>
      <name val="Calibri"/>
      <charset val="134"/>
      <scheme val="minor"/>
    </font>
    <font>
      <b/>
      <sz val="14"/>
      <name val="Arial"/>
      <charset val="134"/>
    </font>
    <font>
      <b/>
      <sz val="14"/>
      <color indexed="12"/>
      <name val="Arial"/>
      <charset val="134"/>
    </font>
    <font>
      <b/>
      <sz val="11"/>
      <color theme="1"/>
      <name val="Calibri"/>
      <charset val="134"/>
      <scheme val="minor"/>
    </font>
    <font>
      <b/>
      <sz val="10"/>
      <color indexed="12"/>
      <name val="Arial"/>
      <charset val="134"/>
    </font>
    <font>
      <sz val="10"/>
      <name val="Arial"/>
      <charset val="134"/>
    </font>
    <font>
      <sz val="11"/>
      <color rgb="FF008000"/>
      <name val="Calibri"/>
      <charset val="134"/>
      <scheme val="minor"/>
    </font>
    <font>
      <sz val="11"/>
      <name val="Arial"/>
      <charset val="134"/>
    </font>
    <font>
      <b/>
      <sz val="18"/>
      <name val="Arial"/>
      <charset val="134"/>
    </font>
    <font>
      <b/>
      <sz val="11"/>
      <name val="Arial"/>
      <charset val="134"/>
    </font>
    <font>
      <b/>
      <sz val="18"/>
      <name val="Arial"/>
      <charset val="134"/>
    </font>
    <font>
      <b/>
      <sz val="11"/>
      <color rgb="FF008000"/>
      <name val="Arial"/>
      <charset val="134"/>
    </font>
    <font>
      <sz val="9"/>
      <name val="Arial"/>
      <charset val="134"/>
    </font>
    <font>
      <b/>
      <sz val="11"/>
      <color rgb="FFFF0000"/>
      <name val="Arial"/>
      <charset val="134"/>
    </font>
    <font>
      <sz val="11"/>
      <name val="Calibri"/>
      <charset val="134"/>
      <scheme val="minor"/>
    </font>
    <font>
      <b/>
      <sz val="14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rgb="FF008000"/>
      <name val="Calibri"/>
      <charset val="134"/>
      <scheme val="minor"/>
    </font>
    <font>
      <sz val="11"/>
      <color theme="1"/>
      <name val="Arial"/>
      <charset val="134"/>
    </font>
    <font>
      <sz val="12"/>
      <color theme="1"/>
      <name val="Arial"/>
      <charset val="134"/>
    </font>
    <font>
      <sz val="11"/>
      <color rgb="FFFF0000"/>
      <name val="Arial"/>
      <charset val="134"/>
    </font>
    <font>
      <b/>
      <sz val="11"/>
      <color theme="1"/>
      <name val="Arial"/>
      <charset val="134"/>
    </font>
    <font>
      <b/>
      <sz val="10"/>
      <color rgb="FFC00000"/>
      <name val="Arial"/>
      <charset val="134"/>
    </font>
    <font>
      <b/>
      <sz val="11"/>
      <color theme="0"/>
      <name val="Arial"/>
      <charset val="134"/>
    </font>
    <font>
      <b/>
      <sz val="11"/>
      <color rgb="FF008000"/>
      <name val="Arial"/>
      <charset val="134"/>
    </font>
    <font>
      <b/>
      <sz val="11"/>
      <color rgb="FF008000"/>
      <name val="Calibri"/>
      <charset val="134"/>
      <scheme val="minor"/>
    </font>
    <font>
      <b/>
      <sz val="8"/>
      <color theme="1"/>
      <name val="Arial"/>
      <charset val="134"/>
    </font>
    <font>
      <sz val="8"/>
      <color theme="1"/>
      <name val="Arial"/>
      <charset val="134"/>
    </font>
    <font>
      <sz val="11"/>
      <color rgb="FF008000"/>
      <name val="Arial"/>
      <charset val="134"/>
    </font>
    <font>
      <b/>
      <sz val="12"/>
      <color rgb="FFFF0000"/>
      <name val="Arial"/>
      <charset val="134"/>
    </font>
    <font>
      <sz val="8"/>
      <color rgb="FFFF0000"/>
      <name val="Arial"/>
      <charset val="134"/>
    </font>
    <font>
      <b/>
      <sz val="26"/>
      <color theme="1"/>
      <name val="Calibri"/>
      <charset val="134"/>
      <scheme val="minor"/>
    </font>
    <font>
      <b/>
      <sz val="24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b/>
      <sz val="20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0000"/>
      <name val="Calibri"/>
      <charset val="134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indexed="8"/>
      <name val="Calibri"/>
      <charset val="134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90">
    <border>
      <left/>
      <right/>
      <top/>
      <bottom/>
      <diagonal/>
    </border>
    <border>
      <left style="double">
        <color rgb="FFC00000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rgb="FFC00000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rgb="FFC00000"/>
      </bottom>
      <diagonal/>
    </border>
    <border>
      <left/>
      <right/>
      <top/>
      <bottom style="double">
        <color rgb="FFC00000"/>
      </bottom>
      <diagonal/>
    </border>
    <border>
      <left style="double">
        <color rgb="FFC00000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double">
        <color rgb="FFC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rgb="FFC00000"/>
      </top>
      <bottom/>
      <diagonal/>
    </border>
    <border>
      <left/>
      <right/>
      <top style="double">
        <color rgb="FFC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rgb="FFC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C00000"/>
      </left>
      <right style="thin">
        <color auto="1"/>
      </right>
      <top style="thin">
        <color auto="1"/>
      </top>
      <bottom/>
      <diagonal/>
    </border>
    <border>
      <left style="double">
        <color rgb="FFC00000"/>
      </left>
      <right style="thin">
        <color auto="1"/>
      </right>
      <top/>
      <bottom/>
      <diagonal/>
    </border>
    <border>
      <left style="double">
        <color rgb="FFC00000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0" fontId="45" fillId="0" borderId="87" applyNumberFormat="0" applyFill="0" applyAlignment="0" applyProtection="0">
      <alignment vertical="center"/>
    </xf>
    <xf numFmtId="42" fontId="41" fillId="0" borderId="0" applyFont="0" applyFill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178" fontId="41" fillId="0" borderId="0" applyFont="0" applyFill="0" applyBorder="0" applyAlignment="0" applyProtection="0">
      <alignment vertical="center"/>
    </xf>
    <xf numFmtId="44" fontId="41" fillId="0" borderId="0" applyFont="0" applyFill="0" applyBorder="0" applyAlignment="0" applyProtection="0">
      <alignment vertical="center"/>
    </xf>
    <xf numFmtId="176" fontId="4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42" fillId="15" borderId="84" applyNumberFormat="0" applyAlignment="0" applyProtection="0">
      <alignment vertical="center"/>
    </xf>
    <xf numFmtId="0" fontId="41" fillId="14" borderId="83" applyNumberFormat="0" applyFont="0" applyAlignment="0" applyProtection="0">
      <alignment vertical="center"/>
    </xf>
    <xf numFmtId="0" fontId="49" fillId="0" borderId="82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0" fillId="0" borderId="82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3" fillId="31" borderId="88" applyNumberFormat="0" applyAlignment="0" applyProtection="0">
      <alignment vertical="center"/>
    </xf>
    <xf numFmtId="0" fontId="54" fillId="15" borderId="88" applyNumberFormat="0" applyAlignment="0" applyProtection="0">
      <alignment vertical="center"/>
    </xf>
    <xf numFmtId="0" fontId="47" fillId="22" borderId="85" applyNumberFormat="0" applyAlignment="0" applyProtection="0">
      <alignment vertical="center"/>
    </xf>
    <xf numFmtId="0" fontId="56" fillId="0" borderId="89" applyNumberFormat="0" applyFill="0" applyAlignment="0" applyProtection="0">
      <alignment vertical="center"/>
    </xf>
    <xf numFmtId="0" fontId="50" fillId="0" borderId="86" applyNumberFormat="0" applyFill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179" fontId="39" fillId="0" borderId="0" applyBorder="0" applyProtection="0"/>
    <xf numFmtId="0" fontId="43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5" fillId="0" borderId="0"/>
    <xf numFmtId="0" fontId="38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55" fillId="0" borderId="0" applyFont="0" applyFill="0" applyBorder="0" applyAlignment="0" applyProtection="0"/>
  </cellStyleXfs>
  <cellXfs count="489">
    <xf numFmtId="0" fontId="0" fillId="0" borderId="0" xfId="0"/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4" fillId="4" borderId="30" xfId="0" applyFont="1" applyFill="1" applyBorder="1"/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0" borderId="31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1" fillId="2" borderId="3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left"/>
    </xf>
    <xf numFmtId="0" fontId="5" fillId="0" borderId="23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left"/>
    </xf>
    <xf numFmtId="0" fontId="6" fillId="0" borderId="35" xfId="0" applyFont="1" applyBorder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 applyFill="1"/>
    <xf numFmtId="0" fontId="7" fillId="0" borderId="0" xfId="0" applyFont="1"/>
    <xf numFmtId="0" fontId="7" fillId="0" borderId="3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3" borderId="39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48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center" vertical="center"/>
    </xf>
    <xf numFmtId="0" fontId="9" fillId="5" borderId="49" xfId="0" applyFont="1" applyFill="1" applyBorder="1" applyAlignment="1">
      <alignment horizontal="left" vertical="center"/>
    </xf>
    <xf numFmtId="0" fontId="9" fillId="5" borderId="50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left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left" vertical="center"/>
    </xf>
    <xf numFmtId="0" fontId="9" fillId="5" borderId="19" xfId="0" applyFont="1" applyFill="1" applyBorder="1" applyAlignment="1">
      <alignment horizontal="center" vertical="center"/>
    </xf>
    <xf numFmtId="0" fontId="11" fillId="0" borderId="0" xfId="0" applyFont="1"/>
    <xf numFmtId="0" fontId="9" fillId="3" borderId="0" xfId="0" applyFont="1" applyFill="1" applyBorder="1" applyAlignment="1">
      <alignment horizontal="center" vertical="center"/>
    </xf>
    <xf numFmtId="0" fontId="9" fillId="0" borderId="17" xfId="0" applyFont="1" applyBorder="1"/>
    <xf numFmtId="0" fontId="12" fillId="0" borderId="17" xfId="0" applyFont="1" applyBorder="1" applyAlignment="1">
      <alignment wrapText="1"/>
    </xf>
    <xf numFmtId="0" fontId="9" fillId="0" borderId="17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2" fillId="0" borderId="0" xfId="0" applyFont="1"/>
    <xf numFmtId="0" fontId="10" fillId="3" borderId="51" xfId="0" applyFont="1" applyFill="1" applyBorder="1" applyAlignment="1">
      <alignment horizontal="center" vertical="center" wrapText="1"/>
    </xf>
    <xf numFmtId="0" fontId="10" fillId="3" borderId="52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9" fillId="0" borderId="55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5" borderId="43" xfId="0" applyFont="1" applyFill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1" fillId="0" borderId="56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0" fillId="3" borderId="58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14" fillId="0" borderId="0" xfId="0" applyFont="1" applyFill="1"/>
    <xf numFmtId="0" fontId="14" fillId="0" borderId="0" xfId="0" applyFont="1"/>
    <xf numFmtId="0" fontId="14" fillId="0" borderId="36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15" fillId="0" borderId="59" xfId="0" applyFont="1" applyFill="1" applyBorder="1" applyAlignment="1">
      <alignment vertical="center" wrapText="1"/>
    </xf>
    <xf numFmtId="0" fontId="16" fillId="2" borderId="51" xfId="0" applyFont="1" applyFill="1" applyBorder="1" applyAlignment="1">
      <alignment horizontal="center" vertical="center"/>
    </xf>
    <xf numFmtId="49" fontId="9" fillId="2" borderId="53" xfId="0" applyNumberFormat="1" applyFont="1" applyFill="1" applyBorder="1" applyAlignment="1">
      <alignment horizontal="center" vertical="center" wrapText="1"/>
    </xf>
    <xf numFmtId="49" fontId="9" fillId="2" borderId="60" xfId="0" applyNumberFormat="1" applyFont="1" applyFill="1" applyBorder="1" applyAlignment="1">
      <alignment horizontal="center" vertical="center" wrapText="1"/>
    </xf>
    <xf numFmtId="49" fontId="9" fillId="2" borderId="54" xfId="0" applyNumberFormat="1" applyFont="1" applyFill="1" applyBorder="1" applyAlignment="1">
      <alignment horizontal="center" vertical="center" wrapText="1"/>
    </xf>
    <xf numFmtId="49" fontId="9" fillId="2" borderId="53" xfId="0" applyNumberFormat="1" applyFont="1" applyFill="1" applyBorder="1" applyAlignment="1">
      <alignment horizontal="center" vertical="center" wrapText="1" shrinkToFit="1"/>
    </xf>
    <xf numFmtId="49" fontId="9" fillId="2" borderId="60" xfId="0" applyNumberFormat="1" applyFont="1" applyFill="1" applyBorder="1" applyAlignment="1">
      <alignment horizontal="center" vertical="center" wrapText="1" shrinkToFit="1"/>
    </xf>
    <xf numFmtId="49" fontId="9" fillId="2" borderId="54" xfId="0" applyNumberFormat="1" applyFont="1" applyFill="1" applyBorder="1" applyAlignment="1">
      <alignment horizontal="center" vertical="center" wrapText="1" shrinkToFit="1"/>
    </xf>
    <xf numFmtId="0" fontId="16" fillId="2" borderId="61" xfId="0" applyFont="1" applyFill="1" applyBorder="1" applyAlignment="1">
      <alignment horizontal="center" vertical="center"/>
    </xf>
    <xf numFmtId="0" fontId="16" fillId="2" borderId="46" xfId="0" applyFont="1" applyFill="1" applyBorder="1" applyAlignment="1">
      <alignment horizontal="center" vertical="center"/>
    </xf>
    <xf numFmtId="0" fontId="16" fillId="2" borderId="47" xfId="0" applyFont="1" applyFill="1" applyBorder="1" applyAlignment="1">
      <alignment horizontal="center" vertical="center" wrapText="1"/>
    </xf>
    <xf numFmtId="0" fontId="17" fillId="2" borderId="48" xfId="0" applyFont="1" applyFill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vertical="center" wrapText="1"/>
    </xf>
    <xf numFmtId="0" fontId="9" fillId="6" borderId="53" xfId="0" applyFont="1" applyFill="1" applyBorder="1"/>
    <xf numFmtId="0" fontId="14" fillId="0" borderId="14" xfId="0" applyFont="1" applyBorder="1"/>
    <xf numFmtId="0" fontId="14" fillId="0" borderId="15" xfId="0" applyFont="1" applyBorder="1"/>
    <xf numFmtId="0" fontId="6" fillId="0" borderId="22" xfId="0" applyFont="1" applyBorder="1"/>
    <xf numFmtId="0" fontId="9" fillId="6" borderId="41" xfId="0" applyFont="1" applyFill="1" applyBorder="1"/>
    <xf numFmtId="0" fontId="14" fillId="5" borderId="16" xfId="0" applyFont="1" applyFill="1" applyBorder="1"/>
    <xf numFmtId="0" fontId="14" fillId="5" borderId="17" xfId="0" applyFont="1" applyFill="1" applyBorder="1"/>
    <xf numFmtId="0" fontId="6" fillId="5" borderId="23" xfId="0" applyFont="1" applyFill="1" applyBorder="1"/>
    <xf numFmtId="0" fontId="9" fillId="0" borderId="41" xfId="0" applyFont="1" applyFill="1" applyBorder="1"/>
    <xf numFmtId="0" fontId="14" fillId="0" borderId="16" xfId="0" applyFont="1" applyFill="1" applyBorder="1"/>
    <xf numFmtId="0" fontId="14" fillId="0" borderId="17" xfId="0" applyFont="1" applyFill="1" applyBorder="1"/>
    <xf numFmtId="0" fontId="6" fillId="0" borderId="23" xfId="0" applyFont="1" applyFill="1" applyBorder="1"/>
    <xf numFmtId="0" fontId="9" fillId="0" borderId="62" xfId="0" applyFont="1" applyFill="1" applyBorder="1"/>
    <xf numFmtId="0" fontId="14" fillId="5" borderId="18" xfId="0" applyFont="1" applyFill="1" applyBorder="1"/>
    <xf numFmtId="0" fontId="14" fillId="5" borderId="19" xfId="0" applyFont="1" applyFill="1" applyBorder="1"/>
    <xf numFmtId="0" fontId="6" fillId="5" borderId="24" xfId="0" applyFont="1" applyFill="1" applyBorder="1"/>
    <xf numFmtId="0" fontId="7" fillId="0" borderId="0" xfId="0" applyFont="1" applyFill="1" applyBorder="1"/>
    <xf numFmtId="0" fontId="9" fillId="0" borderId="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6" fillId="2" borderId="39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4" fillId="0" borderId="39" xfId="0" applyFont="1" applyBorder="1"/>
    <xf numFmtId="0" fontId="14" fillId="5" borderId="63" xfId="0" applyFont="1" applyFill="1" applyBorder="1"/>
    <xf numFmtId="0" fontId="14" fillId="0" borderId="63" xfId="0" applyFont="1" applyFill="1" applyBorder="1"/>
    <xf numFmtId="0" fontId="14" fillId="5" borderId="64" xfId="0" applyFont="1" applyFill="1" applyBorder="1"/>
    <xf numFmtId="0" fontId="15" fillId="0" borderId="0" xfId="0" applyFont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21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/>
    </xf>
    <xf numFmtId="0" fontId="18" fillId="2" borderId="26" xfId="0" applyFont="1" applyFill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2" borderId="27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/>
    </xf>
    <xf numFmtId="0" fontId="18" fillId="0" borderId="4" xfId="0" applyFont="1" applyBorder="1"/>
    <xf numFmtId="0" fontId="13" fillId="0" borderId="59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21" fillId="0" borderId="59" xfId="0" applyFont="1" applyFill="1" applyBorder="1" applyAlignment="1">
      <alignment vertical="center"/>
    </xf>
    <xf numFmtId="0" fontId="22" fillId="2" borderId="65" xfId="0" applyFont="1" applyFill="1" applyBorder="1" applyAlignment="1">
      <alignment horizontal="center" vertical="center" wrapText="1"/>
    </xf>
    <xf numFmtId="0" fontId="22" fillId="2" borderId="66" xfId="0" applyFont="1" applyFill="1" applyBorder="1" applyAlignment="1">
      <alignment horizontal="center" vertical="center" wrapText="1"/>
    </xf>
    <xf numFmtId="0" fontId="22" fillId="2" borderId="67" xfId="0" applyFont="1" applyFill="1" applyBorder="1" applyAlignment="1">
      <alignment horizontal="center" vertical="center" wrapText="1"/>
    </xf>
    <xf numFmtId="0" fontId="21" fillId="2" borderId="51" xfId="0" applyFont="1" applyFill="1" applyBorder="1" applyAlignment="1">
      <alignment horizontal="center" vertical="center" textRotation="90" wrapText="1"/>
    </xf>
    <xf numFmtId="0" fontId="21" fillId="2" borderId="52" xfId="0" applyFont="1" applyFill="1" applyBorder="1" applyAlignment="1">
      <alignment horizontal="center" vertical="center" textRotation="90" wrapText="1"/>
    </xf>
    <xf numFmtId="0" fontId="21" fillId="2" borderId="58" xfId="0" applyFont="1" applyFill="1" applyBorder="1" applyAlignment="1">
      <alignment horizontal="center" vertical="center" textRotation="90" wrapText="1"/>
    </xf>
    <xf numFmtId="0" fontId="2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4" fillId="2" borderId="68" xfId="0" applyFont="1" applyFill="1" applyBorder="1" applyAlignment="1">
      <alignment horizontal="center" vertical="center" wrapText="1"/>
    </xf>
    <xf numFmtId="0" fontId="21" fillId="2" borderId="49" xfId="0" applyFont="1" applyFill="1" applyBorder="1" applyAlignment="1">
      <alignment horizontal="right" vertical="center" wrapText="1"/>
    </xf>
    <xf numFmtId="0" fontId="21" fillId="2" borderId="11" xfId="0" applyFont="1" applyFill="1" applyBorder="1" applyAlignment="1">
      <alignment horizontal="right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4" fillId="0" borderId="50" xfId="0" applyFont="1" applyFill="1" applyBorder="1" applyAlignment="1">
      <alignment horizontal="center" vertical="center" wrapText="1"/>
    </xf>
    <xf numFmtId="0" fontId="24" fillId="0" borderId="69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right" vertical="center" wrapText="1"/>
    </xf>
    <xf numFmtId="0" fontId="21" fillId="2" borderId="70" xfId="0" applyFont="1" applyFill="1" applyBorder="1" applyAlignment="1">
      <alignment horizontal="right" vertical="center" wrapText="1"/>
    </xf>
    <xf numFmtId="0" fontId="11" fillId="2" borderId="4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 wrapText="1"/>
    </xf>
    <xf numFmtId="0" fontId="21" fillId="2" borderId="43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42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1" fillId="2" borderId="7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1" fillId="0" borderId="50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1" fillId="0" borderId="49" xfId="0" applyFont="1" applyFill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24" fillId="0" borderId="70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4" fillId="0" borderId="43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/>
    </xf>
    <xf numFmtId="0" fontId="21" fillId="2" borderId="12" xfId="0" applyFont="1" applyFill="1" applyBorder="1" applyAlignment="1">
      <alignment horizontal="center" vertical="center" textRotation="90" wrapText="1"/>
    </xf>
    <xf numFmtId="0" fontId="21" fillId="2" borderId="13" xfId="0" applyFont="1" applyFill="1" applyBorder="1" applyAlignment="1">
      <alignment horizontal="center" vertical="center" textRotation="90" wrapText="1"/>
    </xf>
    <xf numFmtId="0" fontId="21" fillId="2" borderId="21" xfId="0" applyFont="1" applyFill="1" applyBorder="1" applyAlignment="1">
      <alignment horizontal="center" vertical="center" textRotation="90" wrapText="1"/>
    </xf>
    <xf numFmtId="0" fontId="9" fillId="2" borderId="12" xfId="0" applyFont="1" applyFill="1" applyBorder="1" applyAlignment="1">
      <alignment horizontal="center" vertical="center" textRotation="90" wrapText="1"/>
    </xf>
    <xf numFmtId="0" fontId="24" fillId="0" borderId="69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textRotation="90" wrapText="1"/>
    </xf>
    <xf numFmtId="0" fontId="9" fillId="2" borderId="21" xfId="0" applyFont="1" applyFill="1" applyBorder="1" applyAlignment="1">
      <alignment horizontal="center" vertical="center" textRotation="90" wrapText="1"/>
    </xf>
    <xf numFmtId="0" fontId="21" fillId="2" borderId="65" xfId="0" applyFont="1" applyFill="1" applyBorder="1" applyAlignment="1">
      <alignment horizontal="center" vertical="center" textRotation="90" wrapText="1"/>
    </xf>
    <xf numFmtId="0" fontId="21" fillId="2" borderId="66" xfId="0" applyFont="1" applyFill="1" applyBorder="1" applyAlignment="1">
      <alignment horizontal="center" vertical="center" textRotation="90" wrapText="1"/>
    </xf>
    <xf numFmtId="0" fontId="9" fillId="0" borderId="10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1" fillId="2" borderId="67" xfId="0" applyFont="1" applyFill="1" applyBorder="1" applyAlignment="1">
      <alignment horizontal="center" vertical="center" textRotation="90" wrapText="1"/>
    </xf>
    <xf numFmtId="0" fontId="9" fillId="2" borderId="65" xfId="0" applyFont="1" applyFill="1" applyBorder="1" applyAlignment="1">
      <alignment horizontal="center" vertical="center" textRotation="90" wrapText="1"/>
    </xf>
    <xf numFmtId="0" fontId="9" fillId="2" borderId="66" xfId="0" applyFont="1" applyFill="1" applyBorder="1" applyAlignment="1">
      <alignment horizontal="center" vertical="center" textRotation="90" wrapText="1"/>
    </xf>
    <xf numFmtId="0" fontId="25" fillId="0" borderId="50" xfId="0" applyFont="1" applyFill="1" applyBorder="1" applyAlignment="1">
      <alignment horizontal="center" vertical="center"/>
    </xf>
    <xf numFmtId="0" fontId="16" fillId="0" borderId="50" xfId="0" applyFont="1" applyFill="1" applyBorder="1" applyAlignment="1">
      <alignment horizontal="center" vertical="center"/>
    </xf>
    <xf numFmtId="0" fontId="25" fillId="0" borderId="69" xfId="0" applyFont="1" applyFill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 textRotation="90" wrapText="1"/>
    </xf>
    <xf numFmtId="0" fontId="24" fillId="0" borderId="50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24" fillId="0" borderId="69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24" fillId="0" borderId="50" xfId="0" applyFont="1" applyFill="1" applyBorder="1" applyAlignment="1">
      <alignment horizontal="center" vertical="center"/>
    </xf>
    <xf numFmtId="0" fontId="9" fillId="0" borderId="50" xfId="0" applyFont="1" applyFill="1" applyBorder="1" applyAlignment="1">
      <alignment horizontal="center" vertical="center"/>
    </xf>
    <xf numFmtId="0" fontId="24" fillId="0" borderId="69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21" fillId="2" borderId="68" xfId="0" applyFont="1" applyFill="1" applyBorder="1" applyAlignment="1">
      <alignment horizontal="center" vertical="center" textRotation="90" wrapText="1"/>
    </xf>
    <xf numFmtId="0" fontId="21" fillId="2" borderId="10" xfId="0" applyFont="1" applyFill="1" applyBorder="1" applyAlignment="1">
      <alignment horizontal="center" vertical="center"/>
    </xf>
    <xf numFmtId="0" fontId="21" fillId="2" borderId="50" xfId="0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 vertical="center"/>
    </xf>
    <xf numFmtId="0" fontId="11" fillId="2" borderId="69" xfId="0" applyFont="1" applyFill="1" applyBorder="1" applyAlignment="1">
      <alignment horizontal="center" vertical="center"/>
    </xf>
    <xf numFmtId="0" fontId="21" fillId="2" borderId="42" xfId="0" applyFont="1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right" vertical="center" wrapText="1"/>
    </xf>
    <xf numFmtId="0" fontId="21" fillId="2" borderId="32" xfId="0" applyFont="1" applyFill="1" applyBorder="1" applyAlignment="1">
      <alignment horizontal="right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0" borderId="46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0" fontId="24" fillId="0" borderId="48" xfId="0" applyFont="1" applyFill="1" applyBorder="1" applyAlignment="1">
      <alignment horizontal="center" vertical="center" wrapText="1"/>
    </xf>
    <xf numFmtId="0" fontId="21" fillId="2" borderId="72" xfId="0" applyFont="1" applyFill="1" applyBorder="1" applyAlignment="1">
      <alignment horizontal="center" vertical="center" wrapText="1"/>
    </xf>
    <xf numFmtId="0" fontId="21" fillId="2" borderId="66" xfId="0" applyFont="1" applyFill="1" applyBorder="1" applyAlignment="1">
      <alignment horizontal="center" vertical="center" wrapText="1"/>
    </xf>
    <xf numFmtId="0" fontId="21" fillId="2" borderId="66" xfId="0" applyFont="1" applyFill="1" applyBorder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 vertical="center" wrapText="1"/>
    </xf>
    <xf numFmtId="0" fontId="26" fillId="0" borderId="0" xfId="0" applyFont="1" applyFill="1" applyAlignment="1">
      <alignment horizontal="centerContinuous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1" fillId="0" borderId="47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27" fillId="0" borderId="0" xfId="0" applyFont="1" applyAlignment="1">
      <alignment horizontal="centerContinuous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25" fillId="0" borderId="47" xfId="0" applyFont="1" applyFill="1" applyBorder="1" applyAlignment="1">
      <alignment horizontal="center" vertical="center"/>
    </xf>
    <xf numFmtId="0" fontId="16" fillId="0" borderId="47" xfId="0" applyFont="1" applyFill="1" applyBorder="1" applyAlignment="1">
      <alignment horizontal="center" vertical="center"/>
    </xf>
    <xf numFmtId="0" fontId="25" fillId="0" borderId="48" xfId="0" applyFont="1" applyFill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Continuous" vertical="center"/>
    </xf>
    <xf numFmtId="0" fontId="27" fillId="0" borderId="0" xfId="0" applyFont="1" applyAlignment="1">
      <alignment horizontal="centerContinuous" vertical="center"/>
    </xf>
    <xf numFmtId="0" fontId="24" fillId="0" borderId="47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4" fillId="0" borderId="47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0" fontId="24" fillId="0" borderId="48" xfId="0" applyFont="1" applyFill="1" applyBorder="1" applyAlignment="1">
      <alignment horizontal="center" vertical="center"/>
    </xf>
    <xf numFmtId="0" fontId="20" fillId="0" borderId="7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Continuous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47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/>
    </xf>
    <xf numFmtId="0" fontId="21" fillId="2" borderId="71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" fontId="0" fillId="0" borderId="0" xfId="0" applyNumberFormat="1" applyFill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7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34" fillId="9" borderId="0" xfId="0" applyFont="1" applyFill="1" applyAlignment="1">
      <alignment horizontal="center" vertical="center"/>
    </xf>
    <xf numFmtId="0" fontId="3" fillId="5" borderId="53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0" fontId="3" fillId="5" borderId="60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5" borderId="7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35" fillId="0" borderId="53" xfId="0" applyFont="1" applyBorder="1" applyAlignment="1">
      <alignment horizontal="center" vertical="center" wrapText="1"/>
    </xf>
    <xf numFmtId="0" fontId="36" fillId="0" borderId="39" xfId="0" applyFont="1" applyFill="1" applyBorder="1" applyAlignment="1">
      <alignment horizontal="justify" vertical="center" wrapText="1"/>
    </xf>
    <xf numFmtId="177" fontId="0" fillId="0" borderId="75" xfId="7" applyNumberFormat="1" applyFont="1" applyFill="1" applyBorder="1" applyAlignment="1">
      <alignment horizontal="center" vertical="center"/>
    </xf>
    <xf numFmtId="1" fontId="0" fillId="0" borderId="15" xfId="0" applyNumberFormat="1" applyFill="1" applyBorder="1" applyAlignment="1">
      <alignment horizontal="justify" vertical="center" wrapText="1"/>
    </xf>
    <xf numFmtId="1" fontId="0" fillId="0" borderId="15" xfId="0" applyNumberFormat="1" applyFill="1" applyBorder="1" applyAlignment="1">
      <alignment horizontal="center" vertical="center" wrapText="1"/>
    </xf>
    <xf numFmtId="177" fontId="0" fillId="9" borderId="22" xfId="7" applyNumberFormat="1" applyFont="1" applyFill="1" applyBorder="1" applyAlignment="1">
      <alignment horizontal="center" vertical="center" wrapText="1"/>
    </xf>
    <xf numFmtId="1" fontId="0" fillId="0" borderId="0" xfId="7" applyNumberFormat="1" applyFont="1" applyFill="1" applyBorder="1" applyAlignment="1">
      <alignment horizontal="center" vertical="center" wrapText="1"/>
    </xf>
    <xf numFmtId="177" fontId="0" fillId="0" borderId="14" xfId="7" applyNumberFormat="1" applyFont="1" applyFill="1" applyBorder="1" applyAlignment="1">
      <alignment horizontal="center" vertical="center"/>
    </xf>
    <xf numFmtId="0" fontId="35" fillId="0" borderId="41" xfId="0" applyFont="1" applyBorder="1" applyAlignment="1">
      <alignment horizontal="center" vertical="center" wrapText="1"/>
    </xf>
    <xf numFmtId="0" fontId="36" fillId="0" borderId="64" xfId="0" applyFont="1" applyFill="1" applyBorder="1" applyAlignment="1">
      <alignment horizontal="justify" vertical="center" wrapText="1"/>
    </xf>
    <xf numFmtId="177" fontId="0" fillId="0" borderId="74" xfId="7" applyNumberFormat="1" applyFont="1" applyFill="1" applyBorder="1" applyAlignment="1">
      <alignment horizontal="center" vertical="center"/>
    </xf>
    <xf numFmtId="1" fontId="0" fillId="0" borderId="19" xfId="0" applyNumberFormat="1" applyFill="1" applyBorder="1" applyAlignment="1">
      <alignment horizontal="justify" vertical="center" wrapText="1"/>
    </xf>
    <xf numFmtId="1" fontId="0" fillId="0" borderId="19" xfId="0" applyNumberFormat="1" applyFill="1" applyBorder="1" applyAlignment="1">
      <alignment horizontal="center" vertical="center"/>
    </xf>
    <xf numFmtId="177" fontId="0" fillId="9" borderId="24" xfId="7" applyNumberFormat="1" applyFont="1" applyFill="1" applyBorder="1" applyAlignment="1">
      <alignment horizontal="center" vertical="center" wrapText="1"/>
    </xf>
    <xf numFmtId="177" fontId="0" fillId="0" borderId="18" xfId="7" applyNumberFormat="1" applyFont="1" applyFill="1" applyBorder="1" applyAlignment="1">
      <alignment horizontal="center" vertical="center"/>
    </xf>
    <xf numFmtId="1" fontId="0" fillId="0" borderId="15" xfId="0" applyNumberFormat="1" applyFill="1" applyBorder="1" applyAlignment="1">
      <alignment horizontal="center" vertical="center"/>
    </xf>
    <xf numFmtId="0" fontId="35" fillId="0" borderId="62" xfId="0" applyFont="1" applyBorder="1" applyAlignment="1">
      <alignment horizontal="center" vertical="center" wrapText="1"/>
    </xf>
    <xf numFmtId="0" fontId="35" fillId="0" borderId="51" xfId="0" applyFont="1" applyBorder="1" applyAlignment="1">
      <alignment horizontal="justify" vertical="center" wrapText="1"/>
    </xf>
    <xf numFmtId="0" fontId="36" fillId="0" borderId="72" xfId="0" applyFont="1" applyFill="1" applyBorder="1" applyAlignment="1">
      <alignment horizontal="justify" vertical="center" wrapText="1"/>
    </xf>
    <xf numFmtId="1" fontId="0" fillId="0" borderId="71" xfId="7" applyNumberFormat="1" applyFont="1" applyFill="1" applyBorder="1" applyAlignment="1">
      <alignment horizontal="center" vertical="center"/>
    </xf>
    <xf numFmtId="1" fontId="0" fillId="0" borderId="13" xfId="0" applyNumberFormat="1" applyFill="1" applyBorder="1" applyAlignment="1">
      <alignment horizontal="justify" vertical="center" wrapText="1"/>
    </xf>
    <xf numFmtId="1" fontId="0" fillId="0" borderId="13" xfId="0" applyNumberFormat="1" applyFill="1" applyBorder="1" applyAlignment="1">
      <alignment horizontal="center" vertical="center"/>
    </xf>
    <xf numFmtId="1" fontId="0" fillId="9" borderId="21" xfId="7" applyNumberFormat="1" applyFont="1" applyFill="1" applyBorder="1" applyAlignment="1">
      <alignment horizontal="center" vertical="center" wrapText="1"/>
    </xf>
    <xf numFmtId="1" fontId="0" fillId="0" borderId="12" xfId="7" applyNumberFormat="1" applyFont="1" applyFill="1" applyBorder="1" applyAlignment="1">
      <alignment horizontal="center" vertical="center"/>
    </xf>
    <xf numFmtId="0" fontId="35" fillId="0" borderId="61" xfId="0" applyFont="1" applyBorder="1" applyAlignment="1">
      <alignment horizontal="justify" vertical="center" wrapText="1"/>
    </xf>
    <xf numFmtId="0" fontId="36" fillId="7" borderId="39" xfId="0" applyFont="1" applyFill="1" applyBorder="1" applyAlignment="1">
      <alignment horizontal="justify" vertical="center" wrapText="1"/>
    </xf>
    <xf numFmtId="1" fontId="0" fillId="7" borderId="15" xfId="0" applyNumberFormat="1" applyFill="1" applyBorder="1" applyAlignment="1">
      <alignment horizontal="justify" vertical="center" wrapText="1"/>
    </xf>
    <xf numFmtId="0" fontId="35" fillId="0" borderId="56" xfId="0" applyFont="1" applyBorder="1" applyAlignment="1">
      <alignment horizontal="justify" vertical="center" wrapText="1"/>
    </xf>
    <xf numFmtId="0" fontId="36" fillId="7" borderId="64" xfId="0" applyFont="1" applyFill="1" applyBorder="1" applyAlignment="1">
      <alignment horizontal="justify" vertical="center" wrapText="1"/>
    </xf>
    <xf numFmtId="1" fontId="0" fillId="7" borderId="19" xfId="0" applyNumberFormat="1" applyFill="1" applyBorder="1" applyAlignment="1">
      <alignment horizontal="justify" vertical="center" wrapText="1"/>
    </xf>
    <xf numFmtId="1" fontId="0" fillId="0" borderId="75" xfId="7" applyNumberFormat="1" applyFont="1" applyFill="1" applyBorder="1" applyAlignment="1">
      <alignment horizontal="center" vertical="center"/>
    </xf>
    <xf numFmtId="1" fontId="0" fillId="9" borderId="22" xfId="7" applyNumberFormat="1" applyFont="1" applyFill="1" applyBorder="1" applyAlignment="1">
      <alignment horizontal="center" vertical="center" wrapText="1"/>
    </xf>
    <xf numFmtId="1" fontId="0" fillId="0" borderId="14" xfId="7" applyNumberFormat="1" applyFont="1" applyFill="1" applyBorder="1" applyAlignment="1">
      <alignment horizontal="center" vertical="center"/>
    </xf>
    <xf numFmtId="1" fontId="0" fillId="0" borderId="74" xfId="7" applyNumberFormat="1" applyFont="1" applyFill="1" applyBorder="1" applyAlignment="1">
      <alignment horizontal="center" vertical="center"/>
    </xf>
    <xf numFmtId="1" fontId="0" fillId="9" borderId="24" xfId="7" applyNumberFormat="1" applyFont="1" applyFill="1" applyBorder="1" applyAlignment="1">
      <alignment horizontal="center" vertical="center" wrapText="1"/>
    </xf>
    <xf numFmtId="1" fontId="0" fillId="0" borderId="18" xfId="7" applyNumberFormat="1" applyFont="1" applyFill="1" applyBorder="1" applyAlignment="1">
      <alignment horizontal="center" vertical="center"/>
    </xf>
    <xf numFmtId="0" fontId="36" fillId="0" borderId="39" xfId="0" applyFont="1" applyFill="1" applyBorder="1" applyAlignment="1">
      <alignment horizontal="center" vertical="center" wrapText="1"/>
    </xf>
    <xf numFmtId="0" fontId="0" fillId="0" borderId="75" xfId="0" applyBorder="1" applyAlignment="1">
      <alignment horizontal="center" vertical="center"/>
    </xf>
    <xf numFmtId="0" fontId="36" fillId="0" borderId="63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1" fontId="0" fillId="0" borderId="17" xfId="0" applyNumberFormat="1" applyFill="1" applyBorder="1" applyAlignment="1">
      <alignment horizontal="justify" vertical="center" wrapText="1"/>
    </xf>
    <xf numFmtId="1" fontId="0" fillId="9" borderId="23" xfId="7" applyNumberFormat="1" applyFont="1" applyFill="1" applyBorder="1" applyAlignment="1">
      <alignment horizontal="center" vertical="center" wrapText="1"/>
    </xf>
    <xf numFmtId="0" fontId="36" fillId="0" borderId="64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6" xfId="0" applyFont="1" applyFill="1" applyBorder="1" applyAlignment="1">
      <alignment horizontal="left" vertical="center"/>
    </xf>
    <xf numFmtId="1" fontId="3" fillId="0" borderId="23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left" vertical="center"/>
    </xf>
    <xf numFmtId="9" fontId="3" fillId="7" borderId="24" xfId="7" applyFont="1" applyFill="1" applyBorder="1" applyAlignment="1">
      <alignment horizontal="center" vertical="center"/>
    </xf>
    <xf numFmtId="1" fontId="0" fillId="0" borderId="0" xfId="7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9" fontId="3" fillId="0" borderId="0" xfId="7" applyFont="1" applyFill="1" applyBorder="1" applyAlignment="1">
      <alignment horizontal="center" vertical="center"/>
    </xf>
    <xf numFmtId="0" fontId="3" fillId="5" borderId="46" xfId="0" applyFont="1" applyFill="1" applyBorder="1" applyAlignment="1">
      <alignment horizontal="center" vertical="center" wrapText="1"/>
    </xf>
    <xf numFmtId="0" fontId="3" fillId="5" borderId="48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7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29" xfId="0" applyBorder="1" applyAlignment="1">
      <alignment horizontal="left" vertical="center" wrapText="1"/>
    </xf>
    <xf numFmtId="180" fontId="0" fillId="0" borderId="29" xfId="7" applyNumberFormat="1" applyFont="1" applyFill="1" applyBorder="1" applyAlignment="1">
      <alignment horizontal="center" vertical="center"/>
    </xf>
    <xf numFmtId="180" fontId="0" fillId="0" borderId="22" xfId="7" applyNumberFormat="1" applyFont="1" applyFill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76" xfId="0" applyBorder="1" applyAlignment="1">
      <alignment horizontal="left" vertical="center" wrapText="1"/>
    </xf>
    <xf numFmtId="180" fontId="0" fillId="0" borderId="76" xfId="7" applyNumberFormat="1" applyFont="1" applyFill="1" applyBorder="1" applyAlignment="1">
      <alignment horizontal="center" vertical="center"/>
    </xf>
    <xf numFmtId="180" fontId="0" fillId="0" borderId="24" xfId="7" applyNumberFormat="1" applyFont="1" applyFill="1" applyBorder="1" applyAlignment="1">
      <alignment horizontal="center" vertical="center" wrapText="1"/>
    </xf>
    <xf numFmtId="2" fontId="0" fillId="0" borderId="29" xfId="0" applyNumberFormat="1" applyFill="1" applyBorder="1" applyAlignment="1">
      <alignment horizontal="center" vertical="center"/>
    </xf>
    <xf numFmtId="2" fontId="0" fillId="0" borderId="22" xfId="7" applyNumberFormat="1" applyFont="1" applyFill="1" applyBorder="1" applyAlignment="1">
      <alignment horizontal="center" vertical="center" wrapText="1"/>
    </xf>
    <xf numFmtId="180" fontId="0" fillId="0" borderId="29" xfId="0" applyNumberFormat="1" applyBorder="1" applyAlignment="1">
      <alignment horizontal="center" vertical="center"/>
    </xf>
    <xf numFmtId="2" fontId="0" fillId="0" borderId="76" xfId="0" applyNumberFormat="1" applyFill="1" applyBorder="1" applyAlignment="1">
      <alignment horizontal="center" vertical="center"/>
    </xf>
    <xf numFmtId="2" fontId="0" fillId="0" borderId="24" xfId="7" applyNumberFormat="1" applyFont="1" applyFill="1" applyBorder="1" applyAlignment="1">
      <alignment horizontal="center" vertical="center" wrapText="1"/>
    </xf>
    <xf numFmtId="180" fontId="0" fillId="0" borderId="76" xfId="0" applyNumberFormat="1" applyBorder="1" applyAlignment="1">
      <alignment horizontal="center" vertical="center"/>
    </xf>
    <xf numFmtId="0" fontId="0" fillId="0" borderId="77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/>
    </xf>
    <xf numFmtId="1" fontId="0" fillId="0" borderId="61" xfId="7" applyNumberFormat="1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1" fontId="0" fillId="0" borderId="71" xfId="0" applyNumberFormat="1" applyBorder="1" applyAlignment="1">
      <alignment horizontal="center" vertical="center"/>
    </xf>
    <xf numFmtId="0" fontId="3" fillId="0" borderId="49" xfId="0" applyFont="1" applyFill="1" applyBorder="1" applyAlignment="1">
      <alignment vertical="center"/>
    </xf>
    <xf numFmtId="0" fontId="3" fillId="0" borderId="69" xfId="0" applyFont="1" applyFill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77" xfId="0" applyNumberFormat="1" applyBorder="1" applyAlignment="1">
      <alignment horizontal="center" vertical="center"/>
    </xf>
    <xf numFmtId="1" fontId="0" fillId="0" borderId="45" xfId="7" applyNumberFormat="1" applyFont="1" applyFill="1" applyBorder="1" applyAlignment="1">
      <alignment horizontal="center" vertical="center" wrapText="1"/>
    </xf>
    <xf numFmtId="177" fontId="0" fillId="0" borderId="28" xfId="7" applyNumberFormat="1" applyFont="1" applyFill="1" applyBorder="1" applyAlignment="1">
      <alignment horizontal="center" vertical="center"/>
    </xf>
    <xf numFmtId="177" fontId="0" fillId="9" borderId="34" xfId="7" applyNumberFormat="1" applyFont="1" applyFill="1" applyBorder="1" applyAlignment="1">
      <alignment horizontal="center" vertical="center" wrapText="1"/>
    </xf>
    <xf numFmtId="177" fontId="0" fillId="0" borderId="79" xfId="7" applyNumberFormat="1" applyFont="1" applyFill="1" applyBorder="1" applyAlignment="1">
      <alignment horizontal="center" vertical="center"/>
    </xf>
    <xf numFmtId="177" fontId="0" fillId="9" borderId="80" xfId="7" applyNumberFormat="1" applyFont="1" applyFill="1" applyBorder="1" applyAlignment="1">
      <alignment horizontal="center" vertical="center" wrapText="1"/>
    </xf>
    <xf numFmtId="0" fontId="34" fillId="7" borderId="59" xfId="0" applyFont="1" applyFill="1" applyBorder="1" applyAlignment="1">
      <alignment horizontal="center" vertical="center"/>
    </xf>
    <xf numFmtId="1" fontId="0" fillId="0" borderId="81" xfId="7" applyNumberFormat="1" applyFont="1" applyFill="1" applyBorder="1" applyAlignment="1">
      <alignment horizontal="center" vertical="center" wrapText="1"/>
    </xf>
    <xf numFmtId="180" fontId="0" fillId="0" borderId="34" xfId="7" applyNumberFormat="1" applyFont="1" applyFill="1" applyBorder="1" applyAlignment="1">
      <alignment horizontal="center" vertical="center" wrapText="1"/>
    </xf>
    <xf numFmtId="180" fontId="0" fillId="0" borderId="80" xfId="7" applyNumberFormat="1" applyFont="1" applyFill="1" applyBorder="1" applyAlignment="1">
      <alignment horizontal="center" vertical="center" wrapText="1"/>
    </xf>
    <xf numFmtId="0" fontId="31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3" fillId="10" borderId="0" xfId="0" applyFont="1" applyFill="1" applyAlignment="1">
      <alignment horizontal="center" vertical="center"/>
    </xf>
    <xf numFmtId="3" fontId="0" fillId="0" borderId="15" xfId="0" applyNumberForma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37" fillId="0" borderId="0" xfId="0" applyFont="1" applyAlignment="1">
      <alignment vertical="center" wrapText="1"/>
    </xf>
  </cellXfs>
  <cellStyles count="51">
    <cellStyle name="Normal" xfId="0" builtinId="0"/>
    <cellStyle name="Título 3" xfId="1" builtinId="18"/>
    <cellStyle name="Moneda [0]" xfId="2" builtinId="7"/>
    <cellStyle name="40% - Énfasis1" xfId="3" builtinId="31"/>
    <cellStyle name="Coma [0]" xfId="4" builtinId="6"/>
    <cellStyle name="Moneda" xfId="5" builtinId="4"/>
    <cellStyle name="Coma" xfId="6" builtinId="3"/>
    <cellStyle name="Porcentaje" xfId="7" builtinId="5"/>
    <cellStyle name="Salida" xfId="8" builtinId="21"/>
    <cellStyle name="Nota" xfId="9" builtinId="10"/>
    <cellStyle name="Título 2" xfId="10" builtinId="17"/>
    <cellStyle name="Texto de advertencia" xfId="11" builtinId="11"/>
    <cellStyle name="Título" xfId="12" builtinId="15"/>
    <cellStyle name="Texto explicativo" xfId="13" builtinId="53"/>
    <cellStyle name="Título 1" xfId="14" builtinId="16"/>
    <cellStyle name="Título 4" xfId="15" builtinId="19"/>
    <cellStyle name="Entrada" xfId="16" builtinId="20"/>
    <cellStyle name="Cálculo" xfId="17" builtinId="22"/>
    <cellStyle name="Celda de comprobación" xfId="18" builtinId="23"/>
    <cellStyle name="Celda vinculada" xfId="19" builtinId="24"/>
    <cellStyle name="Total" xfId="20" builtinId="25"/>
    <cellStyle name="Correcto" xfId="21" builtinId="26"/>
    <cellStyle name="40% - Énfasis5" xfId="22" builtinId="47"/>
    <cellStyle name="Incorrecto" xfId="23" builtinId="27"/>
    <cellStyle name="Neutro" xfId="24" builtinId="28"/>
    <cellStyle name="20% - Énfasis5" xfId="25" builtinId="46"/>
    <cellStyle name="Énfasis1" xfId="26" builtinId="29"/>
    <cellStyle name="Excel Built-in Normal" xfId="27"/>
    <cellStyle name="20% - Énfasis1" xfId="28" builtinId="30"/>
    <cellStyle name="60% - Énfasis1" xfId="29" builtinId="32"/>
    <cellStyle name="20% - Énfasis6" xfId="30" builtinId="50"/>
    <cellStyle name="Énfasis2" xfId="31" builtinId="33"/>
    <cellStyle name="20% - Énfasis2" xfId="32" builtinId="34"/>
    <cellStyle name="40% - Énfasis2" xfId="33" builtinId="35"/>
    <cellStyle name="60% - Énfasis2" xfId="34" builtinId="36"/>
    <cellStyle name="Énfasis3" xfId="35" builtinId="37"/>
    <cellStyle name="20% - Énfasis3" xfId="36" builtinId="38"/>
    <cellStyle name="40% - Énfasis3" xfId="37" builtinId="39"/>
    <cellStyle name="60% - Énfasis3" xfId="38" builtinId="40"/>
    <cellStyle name="Énfasis4" xfId="39" builtinId="41"/>
    <cellStyle name="20% - Énfasis4" xfId="40" builtinId="42"/>
    <cellStyle name="40% - Énfasis4" xfId="41" builtinId="43"/>
    <cellStyle name="60% - Énfasis4" xfId="42" builtinId="44"/>
    <cellStyle name="Énfasis5" xfId="43" builtinId="45"/>
    <cellStyle name="60% - Énfasis5" xfId="44" builtinId="48"/>
    <cellStyle name="Énfasis6" xfId="45" builtinId="49"/>
    <cellStyle name="40% - Énfasis6" xfId="46" builtinId="51"/>
    <cellStyle name="Normal 2" xfId="47"/>
    <cellStyle name="60% - Énfasis6" xfId="48" builtinId="52"/>
    <cellStyle name="Porcentual 2" xfId="49"/>
    <cellStyle name="Porcentual 3" xfId="50"/>
  </cellStyles>
  <dxfs count="4">
    <dxf>
      <fill>
        <patternFill patternType="solid">
          <bgColor theme="7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rgb="FFFFC000"/>
        </patternFill>
      </fill>
    </dxf>
  </dxfs>
  <tableStyles count="0" defaultTableStyle="TableStyleMedium9" defaultPivotStyle="PivotStyleMedium4"/>
  <colors>
    <mruColors>
      <color rgb="00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0</xdr:colOff>
      <xdr:row>29</xdr:row>
      <xdr:rowOff>0</xdr:rowOff>
    </xdr:from>
    <xdr:ext cx="3905250" cy="9526"/>
    <xdr:pic>
      <xdr:nvPicPr>
        <xdr:cNvPr id="2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3905250" cy="95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29</xdr:row>
      <xdr:rowOff>0</xdr:rowOff>
    </xdr:from>
    <xdr:ext cx="9526" cy="9526"/>
    <xdr:pic>
      <xdr:nvPicPr>
        <xdr:cNvPr id="3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29</xdr:row>
      <xdr:rowOff>0</xdr:rowOff>
    </xdr:from>
    <xdr:ext cx="9526" cy="9526"/>
    <xdr:pic>
      <xdr:nvPicPr>
        <xdr:cNvPr id="8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29</xdr:row>
      <xdr:rowOff>0</xdr:rowOff>
    </xdr:from>
    <xdr:ext cx="9526" cy="9526"/>
    <xdr:pic>
      <xdr:nvPicPr>
        <xdr:cNvPr id="9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17</xdr:col>
      <xdr:colOff>0</xdr:colOff>
      <xdr:row>29</xdr:row>
      <xdr:rowOff>0</xdr:rowOff>
    </xdr:from>
    <xdr:ext cx="9526" cy="9526"/>
    <xdr:pic>
      <xdr:nvPicPr>
        <xdr:cNvPr id="10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17</xdr:col>
      <xdr:colOff>0</xdr:colOff>
      <xdr:row>29</xdr:row>
      <xdr:rowOff>0</xdr:rowOff>
    </xdr:from>
    <xdr:ext cx="9526" cy="9526"/>
    <xdr:pic>
      <xdr:nvPicPr>
        <xdr:cNvPr id="11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22</xdr:col>
      <xdr:colOff>0</xdr:colOff>
      <xdr:row>29</xdr:row>
      <xdr:rowOff>0</xdr:rowOff>
    </xdr:from>
    <xdr:ext cx="9526" cy="9526"/>
    <xdr:pic>
      <xdr:nvPicPr>
        <xdr:cNvPr id="12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22</xdr:col>
      <xdr:colOff>0</xdr:colOff>
      <xdr:row>29</xdr:row>
      <xdr:rowOff>0</xdr:rowOff>
    </xdr:from>
    <xdr:ext cx="9526" cy="9526"/>
    <xdr:pic>
      <xdr:nvPicPr>
        <xdr:cNvPr id="13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27</xdr:col>
      <xdr:colOff>0</xdr:colOff>
      <xdr:row>29</xdr:row>
      <xdr:rowOff>0</xdr:rowOff>
    </xdr:from>
    <xdr:ext cx="9526" cy="9526"/>
    <xdr:pic>
      <xdr:nvPicPr>
        <xdr:cNvPr id="14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27</xdr:col>
      <xdr:colOff>0</xdr:colOff>
      <xdr:row>29</xdr:row>
      <xdr:rowOff>0</xdr:rowOff>
    </xdr:from>
    <xdr:ext cx="9526" cy="9526"/>
    <xdr:pic>
      <xdr:nvPicPr>
        <xdr:cNvPr id="15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29</xdr:row>
      <xdr:rowOff>0</xdr:rowOff>
    </xdr:from>
    <xdr:ext cx="9526" cy="9526"/>
    <xdr:pic>
      <xdr:nvPicPr>
        <xdr:cNvPr id="16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29</xdr:row>
      <xdr:rowOff>0</xdr:rowOff>
    </xdr:from>
    <xdr:ext cx="9526" cy="9526"/>
    <xdr:pic>
      <xdr:nvPicPr>
        <xdr:cNvPr id="17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37</xdr:col>
      <xdr:colOff>0</xdr:colOff>
      <xdr:row>29</xdr:row>
      <xdr:rowOff>0</xdr:rowOff>
    </xdr:from>
    <xdr:ext cx="9526" cy="9526"/>
    <xdr:pic>
      <xdr:nvPicPr>
        <xdr:cNvPr id="18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37</xdr:col>
      <xdr:colOff>0</xdr:colOff>
      <xdr:row>29</xdr:row>
      <xdr:rowOff>0</xdr:rowOff>
    </xdr:from>
    <xdr:ext cx="9526" cy="9526"/>
    <xdr:pic>
      <xdr:nvPicPr>
        <xdr:cNvPr id="19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42</xdr:col>
      <xdr:colOff>0</xdr:colOff>
      <xdr:row>29</xdr:row>
      <xdr:rowOff>0</xdr:rowOff>
    </xdr:from>
    <xdr:ext cx="9526" cy="9526"/>
    <xdr:pic>
      <xdr:nvPicPr>
        <xdr:cNvPr id="20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42</xdr:col>
      <xdr:colOff>0</xdr:colOff>
      <xdr:row>29</xdr:row>
      <xdr:rowOff>0</xdr:rowOff>
    </xdr:from>
    <xdr:ext cx="9526" cy="9526"/>
    <xdr:pic>
      <xdr:nvPicPr>
        <xdr:cNvPr id="21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47</xdr:col>
      <xdr:colOff>0</xdr:colOff>
      <xdr:row>29</xdr:row>
      <xdr:rowOff>0</xdr:rowOff>
    </xdr:from>
    <xdr:ext cx="9526" cy="9526"/>
    <xdr:pic>
      <xdr:nvPicPr>
        <xdr:cNvPr id="22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47</xdr:col>
      <xdr:colOff>0</xdr:colOff>
      <xdr:row>29</xdr:row>
      <xdr:rowOff>0</xdr:rowOff>
    </xdr:from>
    <xdr:ext cx="9526" cy="9526"/>
    <xdr:pic>
      <xdr:nvPicPr>
        <xdr:cNvPr id="23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52</xdr:col>
      <xdr:colOff>0</xdr:colOff>
      <xdr:row>29</xdr:row>
      <xdr:rowOff>0</xdr:rowOff>
    </xdr:from>
    <xdr:ext cx="9526" cy="9526"/>
    <xdr:pic>
      <xdr:nvPicPr>
        <xdr:cNvPr id="24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52</xdr:col>
      <xdr:colOff>0</xdr:colOff>
      <xdr:row>29</xdr:row>
      <xdr:rowOff>0</xdr:rowOff>
    </xdr:from>
    <xdr:ext cx="9526" cy="9526"/>
    <xdr:pic>
      <xdr:nvPicPr>
        <xdr:cNvPr id="25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57</xdr:col>
      <xdr:colOff>0</xdr:colOff>
      <xdr:row>29</xdr:row>
      <xdr:rowOff>0</xdr:rowOff>
    </xdr:from>
    <xdr:ext cx="9526" cy="9526"/>
    <xdr:pic>
      <xdr:nvPicPr>
        <xdr:cNvPr id="26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57</xdr:col>
      <xdr:colOff>0</xdr:colOff>
      <xdr:row>29</xdr:row>
      <xdr:rowOff>0</xdr:rowOff>
    </xdr:from>
    <xdr:ext cx="9526" cy="9526"/>
    <xdr:pic>
      <xdr:nvPicPr>
        <xdr:cNvPr id="27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62</xdr:col>
      <xdr:colOff>0</xdr:colOff>
      <xdr:row>29</xdr:row>
      <xdr:rowOff>0</xdr:rowOff>
    </xdr:from>
    <xdr:ext cx="9526" cy="9526"/>
    <xdr:pic>
      <xdr:nvPicPr>
        <xdr:cNvPr id="28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62</xdr:col>
      <xdr:colOff>0</xdr:colOff>
      <xdr:row>29</xdr:row>
      <xdr:rowOff>0</xdr:rowOff>
    </xdr:from>
    <xdr:ext cx="9526" cy="9526"/>
    <xdr:pic>
      <xdr:nvPicPr>
        <xdr:cNvPr id="29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67</xdr:col>
      <xdr:colOff>0</xdr:colOff>
      <xdr:row>29</xdr:row>
      <xdr:rowOff>0</xdr:rowOff>
    </xdr:from>
    <xdr:ext cx="9526" cy="9526"/>
    <xdr:pic>
      <xdr:nvPicPr>
        <xdr:cNvPr id="30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67</xdr:col>
      <xdr:colOff>0</xdr:colOff>
      <xdr:row>29</xdr:row>
      <xdr:rowOff>0</xdr:rowOff>
    </xdr:from>
    <xdr:ext cx="9526" cy="9526"/>
    <xdr:pic>
      <xdr:nvPicPr>
        <xdr:cNvPr id="31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72</xdr:col>
      <xdr:colOff>0</xdr:colOff>
      <xdr:row>29</xdr:row>
      <xdr:rowOff>0</xdr:rowOff>
    </xdr:from>
    <xdr:ext cx="9526" cy="9526"/>
    <xdr:pic>
      <xdr:nvPicPr>
        <xdr:cNvPr id="32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72</xdr:col>
      <xdr:colOff>0</xdr:colOff>
      <xdr:row>29</xdr:row>
      <xdr:rowOff>0</xdr:rowOff>
    </xdr:from>
    <xdr:ext cx="9526" cy="9526"/>
    <xdr:pic>
      <xdr:nvPicPr>
        <xdr:cNvPr id="33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77</xdr:col>
      <xdr:colOff>0</xdr:colOff>
      <xdr:row>29</xdr:row>
      <xdr:rowOff>0</xdr:rowOff>
    </xdr:from>
    <xdr:ext cx="9526" cy="9526"/>
    <xdr:pic>
      <xdr:nvPicPr>
        <xdr:cNvPr id="34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77</xdr:col>
      <xdr:colOff>0</xdr:colOff>
      <xdr:row>29</xdr:row>
      <xdr:rowOff>0</xdr:rowOff>
    </xdr:from>
    <xdr:ext cx="9526" cy="9526"/>
    <xdr:pic>
      <xdr:nvPicPr>
        <xdr:cNvPr id="35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82</xdr:col>
      <xdr:colOff>0</xdr:colOff>
      <xdr:row>29</xdr:row>
      <xdr:rowOff>0</xdr:rowOff>
    </xdr:from>
    <xdr:ext cx="9526" cy="9526"/>
    <xdr:pic>
      <xdr:nvPicPr>
        <xdr:cNvPr id="36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82</xdr:col>
      <xdr:colOff>0</xdr:colOff>
      <xdr:row>29</xdr:row>
      <xdr:rowOff>0</xdr:rowOff>
    </xdr:from>
    <xdr:ext cx="9526" cy="9526"/>
    <xdr:pic>
      <xdr:nvPicPr>
        <xdr:cNvPr id="37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82</xdr:col>
      <xdr:colOff>0</xdr:colOff>
      <xdr:row>29</xdr:row>
      <xdr:rowOff>0</xdr:rowOff>
    </xdr:from>
    <xdr:ext cx="9526" cy="9526"/>
    <xdr:pic>
      <xdr:nvPicPr>
        <xdr:cNvPr id="38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82</xdr:col>
      <xdr:colOff>0</xdr:colOff>
      <xdr:row>29</xdr:row>
      <xdr:rowOff>0</xdr:rowOff>
    </xdr:from>
    <xdr:ext cx="9526" cy="9526"/>
    <xdr:pic>
      <xdr:nvPicPr>
        <xdr:cNvPr id="39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72</xdr:col>
      <xdr:colOff>0</xdr:colOff>
      <xdr:row>29</xdr:row>
      <xdr:rowOff>0</xdr:rowOff>
    </xdr:from>
    <xdr:ext cx="9526" cy="9526"/>
    <xdr:pic>
      <xdr:nvPicPr>
        <xdr:cNvPr id="40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72</xdr:col>
      <xdr:colOff>0</xdr:colOff>
      <xdr:row>29</xdr:row>
      <xdr:rowOff>0</xdr:rowOff>
    </xdr:from>
    <xdr:ext cx="9526" cy="9526"/>
    <xdr:pic>
      <xdr:nvPicPr>
        <xdr:cNvPr id="41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72</xdr:col>
      <xdr:colOff>0</xdr:colOff>
      <xdr:row>29</xdr:row>
      <xdr:rowOff>0</xdr:rowOff>
    </xdr:from>
    <xdr:ext cx="9526" cy="9526"/>
    <xdr:pic>
      <xdr:nvPicPr>
        <xdr:cNvPr id="42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72</xdr:col>
      <xdr:colOff>0</xdr:colOff>
      <xdr:row>29</xdr:row>
      <xdr:rowOff>0</xdr:rowOff>
    </xdr:from>
    <xdr:ext cx="9526" cy="9526"/>
    <xdr:pic>
      <xdr:nvPicPr>
        <xdr:cNvPr id="43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30</xdr:row>
      <xdr:rowOff>0</xdr:rowOff>
    </xdr:from>
    <xdr:ext cx="9526" cy="9526"/>
    <xdr:pic>
      <xdr:nvPicPr>
        <xdr:cNvPr id="44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20621625"/>
          <a:ext cx="9525" cy="95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31</xdr:row>
      <xdr:rowOff>0</xdr:rowOff>
    </xdr:from>
    <xdr:ext cx="9526" cy="9526"/>
    <xdr:pic>
      <xdr:nvPicPr>
        <xdr:cNvPr id="45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21412200"/>
          <a:ext cx="9525" cy="95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32</xdr:row>
      <xdr:rowOff>0</xdr:rowOff>
    </xdr:from>
    <xdr:ext cx="9526" cy="9526"/>
    <xdr:pic>
      <xdr:nvPicPr>
        <xdr:cNvPr id="46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22202775"/>
          <a:ext cx="9525" cy="9525"/>
        </a:xfrm>
        <a:prstGeom prst="rect">
          <a:avLst/>
        </a:prstGeom>
      </xdr:spPr>
    </xdr:pic>
    <xdr:clientData/>
  </xdr:oneCellAnchor>
  <xdr:oneCellAnchor>
    <xdr:from>
      <xdr:col>37</xdr:col>
      <xdr:colOff>0</xdr:colOff>
      <xdr:row>29</xdr:row>
      <xdr:rowOff>0</xdr:rowOff>
    </xdr:from>
    <xdr:ext cx="9526" cy="9526"/>
    <xdr:pic>
      <xdr:nvPicPr>
        <xdr:cNvPr id="47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37</xdr:col>
      <xdr:colOff>0</xdr:colOff>
      <xdr:row>30</xdr:row>
      <xdr:rowOff>0</xdr:rowOff>
    </xdr:from>
    <xdr:ext cx="9526" cy="9526"/>
    <xdr:pic>
      <xdr:nvPicPr>
        <xdr:cNvPr id="48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20621625"/>
          <a:ext cx="9525" cy="9525"/>
        </a:xfrm>
        <a:prstGeom prst="rect">
          <a:avLst/>
        </a:prstGeom>
      </xdr:spPr>
    </xdr:pic>
    <xdr:clientData/>
  </xdr:oneCellAnchor>
  <xdr:oneCellAnchor>
    <xdr:from>
      <xdr:col>37</xdr:col>
      <xdr:colOff>0</xdr:colOff>
      <xdr:row>31</xdr:row>
      <xdr:rowOff>0</xdr:rowOff>
    </xdr:from>
    <xdr:ext cx="9526" cy="9526"/>
    <xdr:pic>
      <xdr:nvPicPr>
        <xdr:cNvPr id="49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21412200"/>
          <a:ext cx="9525" cy="9525"/>
        </a:xfrm>
        <a:prstGeom prst="rect">
          <a:avLst/>
        </a:prstGeom>
      </xdr:spPr>
    </xdr:pic>
    <xdr:clientData/>
  </xdr:oneCellAnchor>
  <xdr:oneCellAnchor>
    <xdr:from>
      <xdr:col>37</xdr:col>
      <xdr:colOff>0</xdr:colOff>
      <xdr:row>32</xdr:row>
      <xdr:rowOff>0</xdr:rowOff>
    </xdr:from>
    <xdr:ext cx="9526" cy="9526"/>
    <xdr:pic>
      <xdr:nvPicPr>
        <xdr:cNvPr id="50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0" y="22202775"/>
          <a:ext cx="9525" cy="9525"/>
        </a:xfrm>
        <a:prstGeom prst="rect">
          <a:avLst/>
        </a:prstGeom>
      </xdr:spPr>
    </xdr:pic>
    <xdr:clientData/>
  </xdr:oneCellAnchor>
  <xdr:oneCellAnchor>
    <xdr:from>
      <xdr:col>57</xdr:col>
      <xdr:colOff>0</xdr:colOff>
      <xdr:row>29</xdr:row>
      <xdr:rowOff>0</xdr:rowOff>
    </xdr:from>
    <xdr:ext cx="9526" cy="9526"/>
    <xdr:pic>
      <xdr:nvPicPr>
        <xdr:cNvPr id="51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57</xdr:col>
      <xdr:colOff>0</xdr:colOff>
      <xdr:row>30</xdr:row>
      <xdr:rowOff>0</xdr:rowOff>
    </xdr:from>
    <xdr:ext cx="9526" cy="9526"/>
    <xdr:pic>
      <xdr:nvPicPr>
        <xdr:cNvPr id="52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20621625"/>
          <a:ext cx="9525" cy="9525"/>
        </a:xfrm>
        <a:prstGeom prst="rect">
          <a:avLst/>
        </a:prstGeom>
      </xdr:spPr>
    </xdr:pic>
    <xdr:clientData/>
  </xdr:oneCellAnchor>
  <xdr:oneCellAnchor>
    <xdr:from>
      <xdr:col>57</xdr:col>
      <xdr:colOff>0</xdr:colOff>
      <xdr:row>31</xdr:row>
      <xdr:rowOff>0</xdr:rowOff>
    </xdr:from>
    <xdr:ext cx="9526" cy="9526"/>
    <xdr:pic>
      <xdr:nvPicPr>
        <xdr:cNvPr id="53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21412200"/>
          <a:ext cx="9525" cy="9525"/>
        </a:xfrm>
        <a:prstGeom prst="rect">
          <a:avLst/>
        </a:prstGeom>
      </xdr:spPr>
    </xdr:pic>
    <xdr:clientData/>
  </xdr:oneCellAnchor>
  <xdr:oneCellAnchor>
    <xdr:from>
      <xdr:col>57</xdr:col>
      <xdr:colOff>0</xdr:colOff>
      <xdr:row>32</xdr:row>
      <xdr:rowOff>0</xdr:rowOff>
    </xdr:from>
    <xdr:ext cx="9526" cy="9526"/>
    <xdr:pic>
      <xdr:nvPicPr>
        <xdr:cNvPr id="54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22202775"/>
          <a:ext cx="9525" cy="9525"/>
        </a:xfrm>
        <a:prstGeom prst="rect">
          <a:avLst/>
        </a:prstGeom>
      </xdr:spPr>
    </xdr:pic>
    <xdr:clientData/>
  </xdr:oneCellAnchor>
  <xdr:oneCellAnchor>
    <xdr:from>
      <xdr:col>62</xdr:col>
      <xdr:colOff>0</xdr:colOff>
      <xdr:row>29</xdr:row>
      <xdr:rowOff>0</xdr:rowOff>
    </xdr:from>
    <xdr:ext cx="9526" cy="9526"/>
    <xdr:pic>
      <xdr:nvPicPr>
        <xdr:cNvPr id="55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62</xdr:col>
      <xdr:colOff>0</xdr:colOff>
      <xdr:row>30</xdr:row>
      <xdr:rowOff>0</xdr:rowOff>
    </xdr:from>
    <xdr:ext cx="9526" cy="9526"/>
    <xdr:pic>
      <xdr:nvPicPr>
        <xdr:cNvPr id="56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20621625"/>
          <a:ext cx="9525" cy="9525"/>
        </a:xfrm>
        <a:prstGeom prst="rect">
          <a:avLst/>
        </a:prstGeom>
      </xdr:spPr>
    </xdr:pic>
    <xdr:clientData/>
  </xdr:oneCellAnchor>
  <xdr:oneCellAnchor>
    <xdr:from>
      <xdr:col>62</xdr:col>
      <xdr:colOff>0</xdr:colOff>
      <xdr:row>31</xdr:row>
      <xdr:rowOff>0</xdr:rowOff>
    </xdr:from>
    <xdr:ext cx="9526" cy="9526"/>
    <xdr:pic>
      <xdr:nvPicPr>
        <xdr:cNvPr id="57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21412200"/>
          <a:ext cx="9525" cy="9525"/>
        </a:xfrm>
        <a:prstGeom prst="rect">
          <a:avLst/>
        </a:prstGeom>
      </xdr:spPr>
    </xdr:pic>
    <xdr:clientData/>
  </xdr:oneCellAnchor>
  <xdr:oneCellAnchor>
    <xdr:from>
      <xdr:col>62</xdr:col>
      <xdr:colOff>0</xdr:colOff>
      <xdr:row>32</xdr:row>
      <xdr:rowOff>0</xdr:rowOff>
    </xdr:from>
    <xdr:ext cx="9526" cy="9526"/>
    <xdr:pic>
      <xdr:nvPicPr>
        <xdr:cNvPr id="58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22202775"/>
          <a:ext cx="9525" cy="9525"/>
        </a:xfrm>
        <a:prstGeom prst="rect">
          <a:avLst/>
        </a:prstGeom>
      </xdr:spPr>
    </xdr:pic>
    <xdr:clientData/>
  </xdr:oneCellAnchor>
  <xdr:oneCellAnchor>
    <xdr:from>
      <xdr:col>72</xdr:col>
      <xdr:colOff>0</xdr:colOff>
      <xdr:row>29</xdr:row>
      <xdr:rowOff>0</xdr:rowOff>
    </xdr:from>
    <xdr:ext cx="9526" cy="9526"/>
    <xdr:pic>
      <xdr:nvPicPr>
        <xdr:cNvPr id="59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72</xdr:col>
      <xdr:colOff>0</xdr:colOff>
      <xdr:row>30</xdr:row>
      <xdr:rowOff>0</xdr:rowOff>
    </xdr:from>
    <xdr:ext cx="9526" cy="9526"/>
    <xdr:pic>
      <xdr:nvPicPr>
        <xdr:cNvPr id="60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20621625"/>
          <a:ext cx="9525" cy="9525"/>
        </a:xfrm>
        <a:prstGeom prst="rect">
          <a:avLst/>
        </a:prstGeom>
      </xdr:spPr>
    </xdr:pic>
    <xdr:clientData/>
  </xdr:oneCellAnchor>
  <xdr:oneCellAnchor>
    <xdr:from>
      <xdr:col>72</xdr:col>
      <xdr:colOff>0</xdr:colOff>
      <xdr:row>31</xdr:row>
      <xdr:rowOff>0</xdr:rowOff>
    </xdr:from>
    <xdr:ext cx="9526" cy="9526"/>
    <xdr:pic>
      <xdr:nvPicPr>
        <xdr:cNvPr id="61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21412200"/>
          <a:ext cx="9525" cy="9525"/>
        </a:xfrm>
        <a:prstGeom prst="rect">
          <a:avLst/>
        </a:prstGeom>
      </xdr:spPr>
    </xdr:pic>
    <xdr:clientData/>
  </xdr:oneCellAnchor>
  <xdr:oneCellAnchor>
    <xdr:from>
      <xdr:col>72</xdr:col>
      <xdr:colOff>0</xdr:colOff>
      <xdr:row>32</xdr:row>
      <xdr:rowOff>0</xdr:rowOff>
    </xdr:from>
    <xdr:ext cx="9526" cy="9526"/>
    <xdr:pic>
      <xdr:nvPicPr>
        <xdr:cNvPr id="62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22202775"/>
          <a:ext cx="9525" cy="9525"/>
        </a:xfrm>
        <a:prstGeom prst="rect">
          <a:avLst/>
        </a:prstGeom>
      </xdr:spPr>
    </xdr:pic>
    <xdr:clientData/>
  </xdr:oneCellAnchor>
  <xdr:oneCellAnchor>
    <xdr:from>
      <xdr:col>82</xdr:col>
      <xdr:colOff>0</xdr:colOff>
      <xdr:row>29</xdr:row>
      <xdr:rowOff>0</xdr:rowOff>
    </xdr:from>
    <xdr:ext cx="9526" cy="9526"/>
    <xdr:pic>
      <xdr:nvPicPr>
        <xdr:cNvPr id="63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19831050"/>
          <a:ext cx="9525" cy="9525"/>
        </a:xfrm>
        <a:prstGeom prst="rect">
          <a:avLst/>
        </a:prstGeom>
      </xdr:spPr>
    </xdr:pic>
    <xdr:clientData/>
  </xdr:oneCellAnchor>
  <xdr:oneCellAnchor>
    <xdr:from>
      <xdr:col>82</xdr:col>
      <xdr:colOff>0</xdr:colOff>
      <xdr:row>30</xdr:row>
      <xdr:rowOff>0</xdr:rowOff>
    </xdr:from>
    <xdr:ext cx="9526" cy="9526"/>
    <xdr:pic>
      <xdr:nvPicPr>
        <xdr:cNvPr id="64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20621625"/>
          <a:ext cx="9525" cy="9525"/>
        </a:xfrm>
        <a:prstGeom prst="rect">
          <a:avLst/>
        </a:prstGeom>
      </xdr:spPr>
    </xdr:pic>
    <xdr:clientData/>
  </xdr:oneCellAnchor>
  <xdr:oneCellAnchor>
    <xdr:from>
      <xdr:col>82</xdr:col>
      <xdr:colOff>0</xdr:colOff>
      <xdr:row>31</xdr:row>
      <xdr:rowOff>0</xdr:rowOff>
    </xdr:from>
    <xdr:ext cx="9526" cy="9526"/>
    <xdr:pic>
      <xdr:nvPicPr>
        <xdr:cNvPr id="65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21412200"/>
          <a:ext cx="9525" cy="9525"/>
        </a:xfrm>
        <a:prstGeom prst="rect">
          <a:avLst/>
        </a:prstGeom>
      </xdr:spPr>
    </xdr:pic>
    <xdr:clientData/>
  </xdr:oneCellAnchor>
  <xdr:oneCellAnchor>
    <xdr:from>
      <xdr:col>82</xdr:col>
      <xdr:colOff>0</xdr:colOff>
      <xdr:row>32</xdr:row>
      <xdr:rowOff>0</xdr:rowOff>
    </xdr:from>
    <xdr:ext cx="9526" cy="9526"/>
    <xdr:pic>
      <xdr:nvPicPr>
        <xdr:cNvPr id="66" name="1 Imagen" descr="Recorte de pantall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58950" y="22202775"/>
          <a:ext cx="9525" cy="9525"/>
        </a:xfrm>
        <a:prstGeom prst="rect">
          <a:avLst/>
        </a:prstGeom>
      </xdr:spPr>
    </xdr:pic>
    <xdr:clientData/>
  </xdr:oneCellAnchor>
  <xdr:twoCellAnchor editAs="oneCell">
    <xdr:from>
      <xdr:col>0</xdr:col>
      <xdr:colOff>329047</xdr:colOff>
      <xdr:row>0</xdr:row>
      <xdr:rowOff>1</xdr:rowOff>
    </xdr:from>
    <xdr:to>
      <xdr:col>1</xdr:col>
      <xdr:colOff>2684320</xdr:colOff>
      <xdr:row>3</xdr:row>
      <xdr:rowOff>110570</xdr:rowOff>
    </xdr:to>
    <xdr:pic>
      <xdr:nvPicPr>
        <xdr:cNvPr id="68" name="Imagen 67"/>
        <xdr:cNvPicPr>
          <a:picLocks noChangeAspect="1"/>
        </xdr:cNvPicPr>
      </xdr:nvPicPr>
      <xdr:blipFill>
        <a:blip r:embed="rId2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28930" y="0"/>
          <a:ext cx="3631565" cy="1301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291872</xdr:colOff>
      <xdr:row>3</xdr:row>
      <xdr:rowOff>118381</xdr:rowOff>
    </xdr:to>
    <xdr:pic>
      <xdr:nvPicPr>
        <xdr:cNvPr id="6" name="Imagen 5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0"/>
          <a:ext cx="1882140" cy="6800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38100</xdr:colOff>
      <xdr:row>0</xdr:row>
      <xdr:rowOff>9525</xdr:rowOff>
    </xdr:from>
    <xdr:to>
      <xdr:col>1</xdr:col>
      <xdr:colOff>1922008</xdr:colOff>
      <xdr:row>3</xdr:row>
      <xdr:rowOff>95249</xdr:rowOff>
    </xdr:to>
    <xdr:pic>
      <xdr:nvPicPr>
        <xdr:cNvPr id="6" name="Imagen 5"/>
        <xdr:cNvPicPr>
          <a:picLocks noChangeAspect="1"/>
        </xdr:cNvPicPr>
      </xdr:nvPicPr>
      <xdr:blipFill>
        <a:blip r:embed="rId1">
          <a:clrChange>
            <a:clrFrom>
              <a:srgbClr val="EEEEEE"/>
            </a:clrFrom>
            <a:clrTo>
              <a:srgbClr val="EEEEEE">
                <a:alpha val="0"/>
              </a:srgbClr>
            </a:clrTo>
          </a:clrChange>
        </a:blip>
        <a:stretch>
          <a:fillRect/>
        </a:stretch>
      </xdr:blipFill>
      <xdr:spPr>
        <a:xfrm>
          <a:off x="1685925" y="9525"/>
          <a:ext cx="1883410" cy="6756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2720</xdr:colOff>
      <xdr:row>3</xdr:row>
      <xdr:rowOff>116680</xdr:rowOff>
    </xdr:to>
    <xdr:pic>
      <xdr:nvPicPr>
        <xdr:cNvPr id="6" name="Imagen 5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723900" y="0"/>
          <a:ext cx="1878965" cy="6781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0</xdr:colOff>
      <xdr:row>3</xdr:row>
      <xdr:rowOff>76200</xdr:rowOff>
    </xdr:to>
    <xdr:pic>
      <xdr:nvPicPr>
        <xdr:cNvPr id="8" name="Imagen 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57225" y="171450"/>
          <a:ext cx="1143000" cy="5124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57151</xdr:colOff>
      <xdr:row>0</xdr:row>
      <xdr:rowOff>133350</xdr:rowOff>
    </xdr:from>
    <xdr:to>
      <xdr:col>3</xdr:col>
      <xdr:colOff>0</xdr:colOff>
      <xdr:row>3</xdr:row>
      <xdr:rowOff>52998</xdr:rowOff>
    </xdr:to>
    <xdr:pic>
      <xdr:nvPicPr>
        <xdr:cNvPr id="7" name="Imagen 6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57225" y="133350"/>
          <a:ext cx="1143000" cy="527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K68"/>
  <sheetViews>
    <sheetView zoomScale="90" zoomScaleNormal="90" topLeftCell="A54" workbookViewId="0">
      <selection activeCell="AZ61" sqref="AZ61:AZ62"/>
    </sheetView>
  </sheetViews>
  <sheetFormatPr defaultColWidth="9" defaultRowHeight="15"/>
  <cols>
    <col min="1" max="1" width="19.1428571428571" style="369" customWidth="1"/>
    <col min="2" max="2" width="58.5714285714286" style="370" customWidth="1"/>
    <col min="3" max="3" width="18" style="369" hidden="1" customWidth="1"/>
    <col min="4" max="4" width="60.1428571428571" style="369" hidden="1" customWidth="1"/>
    <col min="5" max="5" width="22.7142857142857" style="369" hidden="1" customWidth="1"/>
    <col min="6" max="6" width="28.2857142857143" style="369" hidden="1" customWidth="1"/>
    <col min="7" max="7" width="10" style="371" hidden="1" customWidth="1"/>
    <col min="8" max="8" width="18" style="369" hidden="1" customWidth="1"/>
    <col min="9" max="9" width="60.1428571428571" style="369" hidden="1" customWidth="1"/>
    <col min="10" max="10" width="22.7142857142857" style="369" hidden="1" customWidth="1"/>
    <col min="11" max="11" width="28.2857142857143" style="369" hidden="1" customWidth="1"/>
    <col min="12" max="12" width="10" style="371" hidden="1" customWidth="1"/>
    <col min="13" max="13" width="18" style="369" hidden="1" customWidth="1"/>
    <col min="14" max="14" width="60.1428571428571" style="369" hidden="1" customWidth="1"/>
    <col min="15" max="15" width="22.7142857142857" style="369" hidden="1" customWidth="1"/>
    <col min="16" max="16" width="28.2857142857143" style="369" hidden="1" customWidth="1"/>
    <col min="17" max="17" width="10" style="371" hidden="1" customWidth="1"/>
    <col min="18" max="18" width="18" style="369" hidden="1" customWidth="1"/>
    <col min="19" max="19" width="60.1428571428571" style="369" hidden="1" customWidth="1"/>
    <col min="20" max="20" width="22.7142857142857" style="369" hidden="1" customWidth="1"/>
    <col min="21" max="21" width="28.2857142857143" style="369" hidden="1" customWidth="1"/>
    <col min="22" max="22" width="10" style="371" hidden="1" customWidth="1"/>
    <col min="23" max="23" width="18" style="369" hidden="1" customWidth="1"/>
    <col min="24" max="24" width="60.1428571428571" style="369" hidden="1" customWidth="1"/>
    <col min="25" max="25" width="22.7142857142857" style="369" hidden="1" customWidth="1"/>
    <col min="26" max="26" width="28.2857142857143" style="369" hidden="1" customWidth="1"/>
    <col min="27" max="27" width="10" style="371" hidden="1" customWidth="1"/>
    <col min="28" max="28" width="18" style="369" hidden="1" customWidth="1"/>
    <col min="29" max="29" width="60.1428571428571" style="369" hidden="1" customWidth="1"/>
    <col min="30" max="30" width="22.7142857142857" style="369" hidden="1" customWidth="1"/>
    <col min="31" max="31" width="28.2857142857143" style="369" hidden="1" customWidth="1"/>
    <col min="32" max="32" width="10" style="371" hidden="1" customWidth="1"/>
    <col min="33" max="33" width="18" style="369" hidden="1" customWidth="1"/>
    <col min="34" max="34" width="60.1428571428571" style="369" hidden="1" customWidth="1"/>
    <col min="35" max="35" width="22.7142857142857" style="369" hidden="1" customWidth="1"/>
    <col min="36" max="36" width="28.2857142857143" style="369" hidden="1" customWidth="1"/>
    <col min="37" max="37" width="10" style="371" hidden="1" customWidth="1"/>
    <col min="38" max="38" width="18" style="369" hidden="1" customWidth="1"/>
    <col min="39" max="39" width="60.1428571428571" style="369" hidden="1" customWidth="1"/>
    <col min="40" max="40" width="22.7142857142857" style="369" hidden="1" customWidth="1"/>
    <col min="41" max="41" width="28.2857142857143" style="369" hidden="1" customWidth="1"/>
    <col min="42" max="42" width="10" style="371" hidden="1" customWidth="1"/>
    <col min="43" max="43" width="18" style="369" hidden="1" customWidth="1"/>
    <col min="44" max="44" width="60.1428571428571" style="369" hidden="1" customWidth="1"/>
    <col min="45" max="45" width="22.7142857142857" style="369" hidden="1" customWidth="1"/>
    <col min="46" max="46" width="28.2857142857143" style="369" hidden="1" customWidth="1"/>
    <col min="47" max="47" width="10" style="371" hidden="1" customWidth="1"/>
    <col min="48" max="48" width="18" style="369" hidden="1" customWidth="1"/>
    <col min="49" max="49" width="60.1428571428571" style="369" hidden="1" customWidth="1"/>
    <col min="50" max="50" width="22.7142857142857" style="369" hidden="1" customWidth="1"/>
    <col min="51" max="51" width="28.2857142857143" style="369" hidden="1" customWidth="1"/>
    <col min="52" max="52" width="10" style="371" customWidth="1"/>
    <col min="53" max="53" width="18" style="369" customWidth="1"/>
    <col min="54" max="54" width="60.1428571428571" style="369" customWidth="1"/>
    <col min="55" max="55" width="22.7142857142857" style="369" customWidth="1"/>
    <col min="56" max="56" width="28.2857142857143" style="369" customWidth="1"/>
    <col min="57" max="57" width="10" style="371" hidden="1" customWidth="1"/>
    <col min="58" max="58" width="18" style="369" hidden="1" customWidth="1"/>
    <col min="59" max="59" width="60.1428571428571" style="369" hidden="1" customWidth="1"/>
    <col min="60" max="60" width="22.7142857142857" style="369" hidden="1" customWidth="1"/>
    <col min="61" max="61" width="28.2857142857143" style="369" hidden="1" customWidth="1"/>
    <col min="62" max="62" width="10" style="371" hidden="1" customWidth="1"/>
    <col min="63" max="63" width="18" style="369" hidden="1" customWidth="1"/>
    <col min="64" max="64" width="60.1428571428571" style="369" hidden="1" customWidth="1"/>
    <col min="65" max="65" width="22.7142857142857" style="369" hidden="1" customWidth="1"/>
    <col min="66" max="66" width="28.2857142857143" style="369" hidden="1" customWidth="1"/>
    <col min="67" max="67" width="10" style="371" hidden="1" customWidth="1"/>
    <col min="68" max="68" width="18" style="369" hidden="1" customWidth="1"/>
    <col min="69" max="69" width="60.1428571428571" style="369" hidden="1" customWidth="1"/>
    <col min="70" max="70" width="22.7142857142857" style="369" hidden="1" customWidth="1"/>
    <col min="71" max="71" width="28.2857142857143" style="369" hidden="1" customWidth="1"/>
    <col min="72" max="72" width="10" style="371" hidden="1" customWidth="1"/>
    <col min="73" max="73" width="18" style="369" hidden="1" customWidth="1"/>
    <col min="74" max="74" width="60.1428571428571" style="369" hidden="1" customWidth="1"/>
    <col min="75" max="75" width="22.7142857142857" style="369" hidden="1" customWidth="1"/>
    <col min="76" max="76" width="28.2857142857143" style="369" hidden="1" customWidth="1"/>
    <col min="77" max="77" width="10" style="371" hidden="1" customWidth="1"/>
    <col min="78" max="78" width="18" style="369" hidden="1" customWidth="1"/>
    <col min="79" max="79" width="60.1428571428571" style="369" hidden="1" customWidth="1"/>
    <col min="80" max="80" width="22.7142857142857" style="369" hidden="1" customWidth="1"/>
    <col min="81" max="81" width="28.2857142857143" style="369" hidden="1" customWidth="1"/>
    <col min="82" max="82" width="10" style="371" hidden="1" customWidth="1"/>
    <col min="83" max="83" width="18" style="369" hidden="1" customWidth="1"/>
    <col min="84" max="84" width="60.1428571428571" style="369" hidden="1" customWidth="1"/>
    <col min="85" max="85" width="22.7142857142857" style="369" hidden="1" customWidth="1"/>
    <col min="86" max="86" width="28.2857142857143" style="369" hidden="1" customWidth="1"/>
    <col min="87" max="87" width="10" style="371" hidden="1" customWidth="1"/>
    <col min="88" max="16384" width="11.4285714285714" style="369"/>
  </cols>
  <sheetData>
    <row r="1" ht="33.75" spans="3:86">
      <c r="C1" s="372" t="s">
        <v>0</v>
      </c>
      <c r="D1" s="372"/>
      <c r="E1" s="372"/>
      <c r="F1" s="372"/>
      <c r="H1" s="372" t="s">
        <v>0</v>
      </c>
      <c r="I1" s="372"/>
      <c r="J1" s="372"/>
      <c r="K1" s="372"/>
      <c r="M1" s="372" t="s">
        <v>0</v>
      </c>
      <c r="N1" s="372"/>
      <c r="O1" s="372"/>
      <c r="P1" s="372"/>
      <c r="R1" s="372" t="s">
        <v>0</v>
      </c>
      <c r="S1" s="372"/>
      <c r="T1" s="372"/>
      <c r="U1" s="372"/>
      <c r="W1" s="372" t="s">
        <v>0</v>
      </c>
      <c r="X1" s="372"/>
      <c r="Y1" s="372"/>
      <c r="Z1" s="372"/>
      <c r="AB1" s="372" t="s">
        <v>0</v>
      </c>
      <c r="AC1" s="372"/>
      <c r="AD1" s="372"/>
      <c r="AE1" s="372"/>
      <c r="AG1" s="483" t="s">
        <v>0</v>
      </c>
      <c r="AH1" s="483"/>
      <c r="AI1" s="483"/>
      <c r="AJ1" s="483"/>
      <c r="AL1" s="372" t="s">
        <v>0</v>
      </c>
      <c r="AM1" s="372"/>
      <c r="AN1" s="372"/>
      <c r="AO1" s="372"/>
      <c r="AQ1" s="372" t="s">
        <v>0</v>
      </c>
      <c r="AR1" s="372"/>
      <c r="AS1" s="372"/>
      <c r="AT1" s="372"/>
      <c r="AV1" s="372" t="s">
        <v>0</v>
      </c>
      <c r="AW1" s="372"/>
      <c r="AX1" s="372"/>
      <c r="AY1" s="372"/>
      <c r="BA1" s="372" t="s">
        <v>0</v>
      </c>
      <c r="BB1" s="372"/>
      <c r="BC1" s="372"/>
      <c r="BD1" s="372"/>
      <c r="BF1" s="372" t="s">
        <v>0</v>
      </c>
      <c r="BG1" s="372"/>
      <c r="BH1" s="372"/>
      <c r="BI1" s="372"/>
      <c r="BK1" s="372" t="s">
        <v>0</v>
      </c>
      <c r="BL1" s="372"/>
      <c r="BM1" s="372"/>
      <c r="BN1" s="372"/>
      <c r="BP1" s="372" t="s">
        <v>0</v>
      </c>
      <c r="BQ1" s="372"/>
      <c r="BR1" s="372"/>
      <c r="BS1" s="372"/>
      <c r="BU1" s="372" t="s">
        <v>0</v>
      </c>
      <c r="BV1" s="372"/>
      <c r="BW1" s="372"/>
      <c r="BX1" s="372"/>
      <c r="BZ1" s="372" t="s">
        <v>0</v>
      </c>
      <c r="CA1" s="372"/>
      <c r="CB1" s="372"/>
      <c r="CC1" s="372"/>
      <c r="CE1" s="372" t="s">
        <v>0</v>
      </c>
      <c r="CF1" s="372"/>
      <c r="CG1" s="372"/>
      <c r="CH1" s="372"/>
    </row>
    <row r="2" ht="31.5" spans="3:86">
      <c r="C2" s="373" t="s">
        <v>1</v>
      </c>
      <c r="D2" s="373"/>
      <c r="E2" s="373"/>
      <c r="F2" s="373"/>
      <c r="H2" s="373" t="s">
        <v>1</v>
      </c>
      <c r="I2" s="373"/>
      <c r="J2" s="373"/>
      <c r="K2" s="373"/>
      <c r="M2" s="373" t="s">
        <v>1</v>
      </c>
      <c r="N2" s="373"/>
      <c r="O2" s="373"/>
      <c r="P2" s="373"/>
      <c r="R2" s="373" t="s">
        <v>1</v>
      </c>
      <c r="S2" s="373"/>
      <c r="T2" s="373"/>
      <c r="U2" s="373"/>
      <c r="W2" s="373" t="s">
        <v>1</v>
      </c>
      <c r="X2" s="373"/>
      <c r="Y2" s="373"/>
      <c r="Z2" s="373"/>
      <c r="AB2" s="373" t="s">
        <v>1</v>
      </c>
      <c r="AC2" s="373"/>
      <c r="AD2" s="373"/>
      <c r="AE2" s="373"/>
      <c r="AG2" s="484" t="s">
        <v>1</v>
      </c>
      <c r="AH2" s="484"/>
      <c r="AI2" s="484"/>
      <c r="AJ2" s="484"/>
      <c r="AL2" s="373" t="s">
        <v>1</v>
      </c>
      <c r="AM2" s="373"/>
      <c r="AN2" s="373"/>
      <c r="AO2" s="373"/>
      <c r="AQ2" s="373" t="s">
        <v>1</v>
      </c>
      <c r="AR2" s="373"/>
      <c r="AS2" s="373"/>
      <c r="AT2" s="373"/>
      <c r="AV2" s="373" t="s">
        <v>1</v>
      </c>
      <c r="AW2" s="373"/>
      <c r="AX2" s="373"/>
      <c r="AY2" s="373"/>
      <c r="BA2" s="373" t="s">
        <v>1</v>
      </c>
      <c r="BB2" s="373"/>
      <c r="BC2" s="373"/>
      <c r="BD2" s="373"/>
      <c r="BF2" s="373" t="s">
        <v>1</v>
      </c>
      <c r="BG2" s="373"/>
      <c r="BH2" s="373"/>
      <c r="BI2" s="373"/>
      <c r="BK2" s="373" t="s">
        <v>1</v>
      </c>
      <c r="BL2" s="373"/>
      <c r="BM2" s="373"/>
      <c r="BN2" s="373"/>
      <c r="BP2" s="373" t="s">
        <v>1</v>
      </c>
      <c r="BQ2" s="373"/>
      <c r="BR2" s="373"/>
      <c r="BS2" s="373"/>
      <c r="BU2" s="373" t="s">
        <v>1</v>
      </c>
      <c r="BV2" s="373"/>
      <c r="BW2" s="373"/>
      <c r="BX2" s="373"/>
      <c r="BZ2" s="373" t="s">
        <v>1</v>
      </c>
      <c r="CA2" s="373"/>
      <c r="CB2" s="373"/>
      <c r="CC2" s="373"/>
      <c r="CE2" s="373" t="s">
        <v>1</v>
      </c>
      <c r="CF2" s="373"/>
      <c r="CG2" s="373"/>
      <c r="CH2" s="373"/>
    </row>
    <row r="3" ht="28.5" spans="3:86">
      <c r="C3" s="374" t="s">
        <v>2</v>
      </c>
      <c r="D3" s="374"/>
      <c r="E3" s="374"/>
      <c r="F3" s="374"/>
      <c r="H3" s="374" t="s">
        <v>2</v>
      </c>
      <c r="I3" s="374"/>
      <c r="J3" s="374"/>
      <c r="K3" s="374"/>
      <c r="M3" s="374" t="s">
        <v>2</v>
      </c>
      <c r="N3" s="374"/>
      <c r="O3" s="374"/>
      <c r="P3" s="374"/>
      <c r="R3" s="374" t="s">
        <v>2</v>
      </c>
      <c r="S3" s="374"/>
      <c r="T3" s="374"/>
      <c r="U3" s="374"/>
      <c r="W3" s="374" t="s">
        <v>2</v>
      </c>
      <c r="X3" s="374"/>
      <c r="Y3" s="374"/>
      <c r="Z3" s="374"/>
      <c r="AB3" s="374" t="s">
        <v>2</v>
      </c>
      <c r="AC3" s="374"/>
      <c r="AD3" s="374"/>
      <c r="AE3" s="374"/>
      <c r="AG3" s="485" t="s">
        <v>2</v>
      </c>
      <c r="AH3" s="485"/>
      <c r="AI3" s="485"/>
      <c r="AJ3" s="485"/>
      <c r="AL3" s="374" t="s">
        <v>2</v>
      </c>
      <c r="AM3" s="374"/>
      <c r="AN3" s="374"/>
      <c r="AO3" s="374"/>
      <c r="AQ3" s="374" t="s">
        <v>2</v>
      </c>
      <c r="AR3" s="374"/>
      <c r="AS3" s="374"/>
      <c r="AT3" s="374"/>
      <c r="AV3" s="374" t="s">
        <v>2</v>
      </c>
      <c r="AW3" s="374"/>
      <c r="AX3" s="374"/>
      <c r="AY3" s="374"/>
      <c r="BA3" s="374"/>
      <c r="BB3" s="374"/>
      <c r="BC3" s="374"/>
      <c r="BD3" s="374"/>
      <c r="BF3" s="374" t="s">
        <v>2</v>
      </c>
      <c r="BG3" s="374"/>
      <c r="BH3" s="374"/>
      <c r="BI3" s="374"/>
      <c r="BK3" s="374" t="s">
        <v>2</v>
      </c>
      <c r="BL3" s="374"/>
      <c r="BM3" s="374"/>
      <c r="BN3" s="374"/>
      <c r="BP3" s="374" t="s">
        <v>2</v>
      </c>
      <c r="BQ3" s="374"/>
      <c r="BR3" s="374"/>
      <c r="BS3" s="374"/>
      <c r="BU3" s="374" t="s">
        <v>2</v>
      </c>
      <c r="BV3" s="374"/>
      <c r="BW3" s="374"/>
      <c r="BX3" s="374"/>
      <c r="BZ3" s="374" t="s">
        <v>2</v>
      </c>
      <c r="CA3" s="374"/>
      <c r="CB3" s="374"/>
      <c r="CC3" s="374"/>
      <c r="CE3" s="374" t="s">
        <v>2</v>
      </c>
      <c r="CF3" s="374"/>
      <c r="CG3" s="374"/>
      <c r="CH3" s="374"/>
    </row>
    <row r="5" s="366" customFormat="1" ht="26.25" spans="1:87">
      <c r="A5" s="375" t="s">
        <v>3</v>
      </c>
      <c r="B5" s="375"/>
      <c r="C5" s="376" t="s">
        <v>4</v>
      </c>
      <c r="D5" s="376"/>
      <c r="E5" s="376"/>
      <c r="F5" s="376"/>
      <c r="G5" s="377"/>
      <c r="H5" s="378" t="s">
        <v>5</v>
      </c>
      <c r="I5" s="378"/>
      <c r="J5" s="378"/>
      <c r="K5" s="378"/>
      <c r="L5" s="377"/>
      <c r="M5" s="376" t="s">
        <v>6</v>
      </c>
      <c r="N5" s="376"/>
      <c r="O5" s="376"/>
      <c r="P5" s="376"/>
      <c r="Q5" s="377"/>
      <c r="R5" s="376" t="s">
        <v>7</v>
      </c>
      <c r="S5" s="376"/>
      <c r="T5" s="376"/>
      <c r="U5" s="376"/>
      <c r="V5" s="377"/>
      <c r="W5" s="376" t="s">
        <v>8</v>
      </c>
      <c r="X5" s="376"/>
      <c r="Y5" s="376"/>
      <c r="Z5" s="376"/>
      <c r="AA5" s="377"/>
      <c r="AB5" s="376" t="s">
        <v>9</v>
      </c>
      <c r="AC5" s="376"/>
      <c r="AD5" s="376"/>
      <c r="AE5" s="376"/>
      <c r="AF5" s="377"/>
      <c r="AG5" s="376" t="s">
        <v>10</v>
      </c>
      <c r="AH5" s="376"/>
      <c r="AI5" s="376"/>
      <c r="AJ5" s="376"/>
      <c r="AK5" s="377"/>
      <c r="AL5" s="378" t="s">
        <v>11</v>
      </c>
      <c r="AM5" s="378"/>
      <c r="AN5" s="378"/>
      <c r="AO5" s="378"/>
      <c r="AP5" s="377"/>
      <c r="AQ5" s="376" t="s">
        <v>12</v>
      </c>
      <c r="AR5" s="376"/>
      <c r="AS5" s="376"/>
      <c r="AT5" s="376"/>
      <c r="AU5" s="377"/>
      <c r="AV5" s="376" t="s">
        <v>13</v>
      </c>
      <c r="AW5" s="376"/>
      <c r="AX5" s="376"/>
      <c r="AY5" s="376"/>
      <c r="AZ5" s="377"/>
      <c r="BA5" s="376"/>
      <c r="BB5" s="376"/>
      <c r="BC5" s="376"/>
      <c r="BD5" s="376"/>
      <c r="BE5" s="377"/>
      <c r="BF5" s="378" t="s">
        <v>14</v>
      </c>
      <c r="BG5" s="378"/>
      <c r="BH5" s="378"/>
      <c r="BI5" s="378"/>
      <c r="BJ5" s="377"/>
      <c r="BK5" s="378" t="s">
        <v>15</v>
      </c>
      <c r="BL5" s="378"/>
      <c r="BM5" s="378"/>
      <c r="BN5" s="378"/>
      <c r="BO5" s="377"/>
      <c r="BP5" s="376" t="s">
        <v>16</v>
      </c>
      <c r="BQ5" s="376"/>
      <c r="BR5" s="376"/>
      <c r="BS5" s="376"/>
      <c r="BT5" s="377"/>
      <c r="BU5" s="378" t="s">
        <v>17</v>
      </c>
      <c r="BV5" s="378"/>
      <c r="BW5" s="378"/>
      <c r="BX5" s="378"/>
      <c r="BY5" s="377"/>
      <c r="BZ5" s="376" t="s">
        <v>18</v>
      </c>
      <c r="CA5" s="376"/>
      <c r="CB5" s="376"/>
      <c r="CC5" s="376"/>
      <c r="CD5" s="377"/>
      <c r="CE5" s="378" t="s">
        <v>19</v>
      </c>
      <c r="CF5" s="378"/>
      <c r="CG5" s="378"/>
      <c r="CH5" s="378"/>
      <c r="CI5" s="377"/>
    </row>
    <row r="6" ht="15.75"/>
    <row r="7" ht="33" customHeight="1" spans="1:86">
      <c r="A7" s="379" t="s">
        <v>20</v>
      </c>
      <c r="B7" s="380"/>
      <c r="C7" s="381" t="s">
        <v>21</v>
      </c>
      <c r="D7" s="381"/>
      <c r="E7" s="381"/>
      <c r="F7" s="380"/>
      <c r="H7" s="379" t="s">
        <v>21</v>
      </c>
      <c r="I7" s="381"/>
      <c r="J7" s="381"/>
      <c r="K7" s="380"/>
      <c r="M7" s="379" t="s">
        <v>21</v>
      </c>
      <c r="N7" s="381"/>
      <c r="O7" s="381"/>
      <c r="P7" s="380"/>
      <c r="R7" s="379" t="s">
        <v>21</v>
      </c>
      <c r="S7" s="381"/>
      <c r="T7" s="381"/>
      <c r="U7" s="380"/>
      <c r="W7" s="379" t="s">
        <v>21</v>
      </c>
      <c r="X7" s="381"/>
      <c r="Y7" s="381"/>
      <c r="Z7" s="380"/>
      <c r="AB7" s="379" t="s">
        <v>21</v>
      </c>
      <c r="AC7" s="381"/>
      <c r="AD7" s="381"/>
      <c r="AE7" s="380"/>
      <c r="AG7" s="379" t="s">
        <v>21</v>
      </c>
      <c r="AH7" s="381"/>
      <c r="AI7" s="381"/>
      <c r="AJ7" s="380"/>
      <c r="AL7" s="379" t="s">
        <v>21</v>
      </c>
      <c r="AM7" s="381"/>
      <c r="AN7" s="381"/>
      <c r="AO7" s="380"/>
      <c r="AQ7" s="379" t="s">
        <v>21</v>
      </c>
      <c r="AR7" s="381"/>
      <c r="AS7" s="381"/>
      <c r="AT7" s="380"/>
      <c r="AV7" s="379" t="s">
        <v>21</v>
      </c>
      <c r="AW7" s="381"/>
      <c r="AX7" s="381"/>
      <c r="AY7" s="380"/>
      <c r="BA7" s="379" t="s">
        <v>22</v>
      </c>
      <c r="BB7" s="381"/>
      <c r="BC7" s="381"/>
      <c r="BD7" s="380"/>
      <c r="BF7" s="379" t="s">
        <v>21</v>
      </c>
      <c r="BG7" s="381"/>
      <c r="BH7" s="381"/>
      <c r="BI7" s="380"/>
      <c r="BK7" s="379" t="s">
        <v>21</v>
      </c>
      <c r="BL7" s="381"/>
      <c r="BM7" s="381"/>
      <c r="BN7" s="380"/>
      <c r="BP7" s="379" t="s">
        <v>21</v>
      </c>
      <c r="BQ7" s="381"/>
      <c r="BR7" s="381"/>
      <c r="BS7" s="380"/>
      <c r="BU7" s="379" t="s">
        <v>21</v>
      </c>
      <c r="BV7" s="381"/>
      <c r="BW7" s="381"/>
      <c r="BX7" s="380"/>
      <c r="BZ7" s="379" t="s">
        <v>21</v>
      </c>
      <c r="CA7" s="381"/>
      <c r="CB7" s="381"/>
      <c r="CC7" s="380"/>
      <c r="CE7" s="379" t="s">
        <v>21</v>
      </c>
      <c r="CF7" s="381"/>
      <c r="CG7" s="381"/>
      <c r="CH7" s="380"/>
    </row>
    <row r="8" ht="70.5" customHeight="1" spans="1:87">
      <c r="A8" s="382" t="s">
        <v>23</v>
      </c>
      <c r="B8" s="383" t="s">
        <v>24</v>
      </c>
      <c r="C8" s="384" t="s">
        <v>25</v>
      </c>
      <c r="D8" s="385" t="s">
        <v>26</v>
      </c>
      <c r="E8" s="385" t="s">
        <v>27</v>
      </c>
      <c r="F8" s="383" t="s">
        <v>28</v>
      </c>
      <c r="G8" s="386"/>
      <c r="H8" s="382" t="s">
        <v>25</v>
      </c>
      <c r="I8" s="385" t="s">
        <v>26</v>
      </c>
      <c r="J8" s="385" t="s">
        <v>27</v>
      </c>
      <c r="K8" s="383" t="s">
        <v>28</v>
      </c>
      <c r="L8" s="386"/>
      <c r="M8" s="382" t="s">
        <v>25</v>
      </c>
      <c r="N8" s="385" t="s">
        <v>26</v>
      </c>
      <c r="O8" s="385" t="s">
        <v>27</v>
      </c>
      <c r="P8" s="383" t="s">
        <v>28</v>
      </c>
      <c r="Q8" s="386"/>
      <c r="R8" s="382" t="s">
        <v>25</v>
      </c>
      <c r="S8" s="385" t="s">
        <v>26</v>
      </c>
      <c r="T8" s="385" t="s">
        <v>27</v>
      </c>
      <c r="U8" s="383" t="s">
        <v>28</v>
      </c>
      <c r="V8" s="386"/>
      <c r="W8" s="382" t="s">
        <v>25</v>
      </c>
      <c r="X8" s="385" t="s">
        <v>26</v>
      </c>
      <c r="Y8" s="385" t="s">
        <v>27</v>
      </c>
      <c r="Z8" s="383" t="s">
        <v>28</v>
      </c>
      <c r="AA8" s="386"/>
      <c r="AB8" s="382" t="s">
        <v>25</v>
      </c>
      <c r="AC8" s="385" t="s">
        <v>26</v>
      </c>
      <c r="AD8" s="385" t="s">
        <v>27</v>
      </c>
      <c r="AE8" s="383" t="s">
        <v>28</v>
      </c>
      <c r="AF8" s="386"/>
      <c r="AG8" s="382" t="s">
        <v>25</v>
      </c>
      <c r="AH8" s="385" t="s">
        <v>26</v>
      </c>
      <c r="AI8" s="385" t="s">
        <v>27</v>
      </c>
      <c r="AJ8" s="383" t="s">
        <v>28</v>
      </c>
      <c r="AK8" s="386"/>
      <c r="AL8" s="382" t="s">
        <v>25</v>
      </c>
      <c r="AM8" s="385" t="s">
        <v>26</v>
      </c>
      <c r="AN8" s="385" t="s">
        <v>27</v>
      </c>
      <c r="AO8" s="383" t="s">
        <v>28</v>
      </c>
      <c r="AP8" s="386"/>
      <c r="AQ8" s="382" t="s">
        <v>25</v>
      </c>
      <c r="AR8" s="385" t="s">
        <v>26</v>
      </c>
      <c r="AS8" s="385" t="s">
        <v>27</v>
      </c>
      <c r="AT8" s="383" t="s">
        <v>28</v>
      </c>
      <c r="AU8" s="386"/>
      <c r="AV8" s="382" t="s">
        <v>25</v>
      </c>
      <c r="AW8" s="385" t="s">
        <v>26</v>
      </c>
      <c r="AX8" s="385" t="s">
        <v>27</v>
      </c>
      <c r="AY8" s="383" t="s">
        <v>28</v>
      </c>
      <c r="AZ8" s="386"/>
      <c r="BA8" s="382" t="s">
        <v>29</v>
      </c>
      <c r="BB8" s="385" t="s">
        <v>30</v>
      </c>
      <c r="BC8" s="385" t="s">
        <v>31</v>
      </c>
      <c r="BD8" s="383" t="s">
        <v>32</v>
      </c>
      <c r="BE8" s="386"/>
      <c r="BF8" s="382" t="s">
        <v>25</v>
      </c>
      <c r="BG8" s="385" t="s">
        <v>26</v>
      </c>
      <c r="BH8" s="385" t="s">
        <v>27</v>
      </c>
      <c r="BI8" s="383" t="s">
        <v>28</v>
      </c>
      <c r="BJ8" s="386"/>
      <c r="BK8" s="382" t="s">
        <v>25</v>
      </c>
      <c r="BL8" s="385" t="s">
        <v>26</v>
      </c>
      <c r="BM8" s="385" t="s">
        <v>27</v>
      </c>
      <c r="BN8" s="383" t="s">
        <v>28</v>
      </c>
      <c r="BO8" s="386"/>
      <c r="BP8" s="382" t="s">
        <v>25</v>
      </c>
      <c r="BQ8" s="385" t="s">
        <v>26</v>
      </c>
      <c r="BR8" s="385" t="s">
        <v>27</v>
      </c>
      <c r="BS8" s="383" t="s">
        <v>28</v>
      </c>
      <c r="BT8" s="386"/>
      <c r="BU8" s="382" t="s">
        <v>25</v>
      </c>
      <c r="BV8" s="385" t="s">
        <v>26</v>
      </c>
      <c r="BW8" s="385" t="s">
        <v>27</v>
      </c>
      <c r="BX8" s="383" t="s">
        <v>28</v>
      </c>
      <c r="BY8" s="386"/>
      <c r="BZ8" s="382" t="s">
        <v>25</v>
      </c>
      <c r="CA8" s="385" t="s">
        <v>26</v>
      </c>
      <c r="CB8" s="385" t="s">
        <v>27</v>
      </c>
      <c r="CC8" s="383" t="s">
        <v>28</v>
      </c>
      <c r="CD8" s="386"/>
      <c r="CE8" s="382" t="s">
        <v>25</v>
      </c>
      <c r="CF8" s="385" t="s">
        <v>26</v>
      </c>
      <c r="CG8" s="385" t="s">
        <v>27</v>
      </c>
      <c r="CH8" s="383" t="s">
        <v>28</v>
      </c>
      <c r="CI8" s="386"/>
    </row>
    <row r="9" ht="62.25" customHeight="1" spans="1:89">
      <c r="A9" s="387" t="s">
        <v>33</v>
      </c>
      <c r="B9" s="388" t="s">
        <v>34</v>
      </c>
      <c r="C9" s="389">
        <v>0.551</v>
      </c>
      <c r="D9" s="390" t="s">
        <v>35</v>
      </c>
      <c r="E9" s="391">
        <v>362</v>
      </c>
      <c r="F9" s="392">
        <f>IF(C9&lt;&gt;"NA",E9/E10,"NA")</f>
        <v>0.306001690617075</v>
      </c>
      <c r="G9" s="393">
        <f>IF(F9="NA","NA",IF(F9&gt;=C9,1,0))</f>
        <v>0</v>
      </c>
      <c r="H9" s="394" t="s">
        <v>36</v>
      </c>
      <c r="I9" s="390" t="s">
        <v>35</v>
      </c>
      <c r="J9" s="391"/>
      <c r="K9" s="392" t="str">
        <f>IF(H9&lt;&gt;"NA",J9/J10,"NA")</f>
        <v>NA</v>
      </c>
      <c r="L9" s="393" t="str">
        <f>IF(K9="NA","NA",IF(K9&gt;=H9,1,0))</f>
        <v>NA</v>
      </c>
      <c r="M9" s="394">
        <v>0.6</v>
      </c>
      <c r="N9" s="390" t="s">
        <v>35</v>
      </c>
      <c r="O9" s="391">
        <v>72</v>
      </c>
      <c r="P9" s="392">
        <f>IF(M9&lt;&gt;"NA",O9/O10,"NA")</f>
        <v>0.0328317373461012</v>
      </c>
      <c r="Q9" s="474">
        <f>IF(P9="NA","NA",IF(P9&gt;=M9,1,0))</f>
        <v>0</v>
      </c>
      <c r="R9" s="475" t="s">
        <v>36</v>
      </c>
      <c r="S9" s="390" t="s">
        <v>35</v>
      </c>
      <c r="T9" s="391" t="s">
        <v>36</v>
      </c>
      <c r="U9" s="476" t="str">
        <f>IF(R9&lt;&gt;"NA",T9/T10,"NA")</f>
        <v>NA</v>
      </c>
      <c r="V9" s="474" t="str">
        <f>IF(U9="NA","NA",IF(U9&gt;=R9,1,0))</f>
        <v>NA</v>
      </c>
      <c r="W9" s="475" t="s">
        <v>36</v>
      </c>
      <c r="X9" s="390" t="s">
        <v>35</v>
      </c>
      <c r="Y9" s="391">
        <v>0</v>
      </c>
      <c r="Z9" s="476" t="str">
        <f>IF(W9&lt;&gt;"NA",Y9/Y10,"NA")</f>
        <v>NA</v>
      </c>
      <c r="AA9" s="474" t="str">
        <f>IF(Z9="NA","NA",IF(Z9&gt;=W9,1,0))</f>
        <v>NA</v>
      </c>
      <c r="AB9" s="475" t="s">
        <v>36</v>
      </c>
      <c r="AC9" s="390" t="s">
        <v>35</v>
      </c>
      <c r="AD9" s="391" t="s">
        <v>36</v>
      </c>
      <c r="AE9" s="476" t="str">
        <f>IF(AB9&lt;&gt;"NA",AD9/AD10,"NA")</f>
        <v>NA</v>
      </c>
      <c r="AF9" s="474" t="str">
        <f>IF(AE9="NA","NA",IF(AE9&gt;=AB9,1,0))</f>
        <v>NA</v>
      </c>
      <c r="AG9" s="475">
        <v>0.49</v>
      </c>
      <c r="AH9" s="390" t="s">
        <v>35</v>
      </c>
      <c r="AI9" s="391">
        <v>200</v>
      </c>
      <c r="AJ9" s="476">
        <f>IF(AG9&lt;&gt;"NA",AI9/AI10,"NA")</f>
        <v>0.128452151573539</v>
      </c>
      <c r="AK9" s="474">
        <f>IF(AJ9="NA","NA",IF(AJ9&gt;=AG9,1,0))</f>
        <v>0</v>
      </c>
      <c r="AL9" s="475" t="s">
        <v>36</v>
      </c>
      <c r="AM9" s="390" t="s">
        <v>35</v>
      </c>
      <c r="AN9" s="391"/>
      <c r="AO9" s="476" t="str">
        <f>IF(AL9&lt;&gt;"NA",AN9/AN10,"NA")</f>
        <v>NA</v>
      </c>
      <c r="AP9" s="474" t="str">
        <f>IF(AO9="NA","NA",IF(AO9&gt;=AL9,1,0))</f>
        <v>NA</v>
      </c>
      <c r="AQ9" s="475" t="s">
        <v>36</v>
      </c>
      <c r="AR9" s="390" t="s">
        <v>35</v>
      </c>
      <c r="AS9" s="391" t="s">
        <v>36</v>
      </c>
      <c r="AT9" s="476" t="str">
        <f>IF(AQ9&lt;&gt;"NA",AS9/AS10,"NA")</f>
        <v>NA</v>
      </c>
      <c r="AU9" s="474" t="str">
        <f>IF(AT9="NA","NA",IF(AT9&gt;=AQ9,1,0))</f>
        <v>NA</v>
      </c>
      <c r="AV9" s="475" t="s">
        <v>36</v>
      </c>
      <c r="AW9" s="390" t="s">
        <v>35</v>
      </c>
      <c r="AX9" s="391" t="s">
        <v>36</v>
      </c>
      <c r="AY9" s="476" t="str">
        <f>IF(AV9&lt;&gt;"NA",AX9/AX10,"NA")</f>
        <v>NA</v>
      </c>
      <c r="AZ9" s="474" t="str">
        <f>IF(AY9="NA","NA",IF(AY9&gt;=AV9,1,0))</f>
        <v>NA</v>
      </c>
      <c r="BA9" s="475"/>
      <c r="BB9" s="390" t="s">
        <v>37</v>
      </c>
      <c r="BC9" s="391">
        <v>0</v>
      </c>
      <c r="BD9" s="476" t="e">
        <f>IF(BA9&lt;&gt;"NA",BC9/BC10,"NA")</f>
        <v>#DIV/0!</v>
      </c>
      <c r="BE9" s="474" t="e">
        <f>IF(BD9="NA","NA",IF(BD9&gt;=BA9,1,0))</f>
        <v>#DIV/0!</v>
      </c>
      <c r="BF9" s="475" t="s">
        <v>36</v>
      </c>
      <c r="BG9" s="390" t="s">
        <v>35</v>
      </c>
      <c r="BH9" s="391"/>
      <c r="BI9" s="476" t="str">
        <f>IF(BF9&lt;&gt;"NA",BH9/BH10,"NA")</f>
        <v>NA</v>
      </c>
      <c r="BJ9" s="474" t="str">
        <f>IF(BI9="NA","NA",IF(BI9&gt;=BF9,1,0))</f>
        <v>NA</v>
      </c>
      <c r="BK9" s="475" t="s">
        <v>36</v>
      </c>
      <c r="BL9" s="390" t="s">
        <v>35</v>
      </c>
      <c r="BM9" s="391"/>
      <c r="BN9" s="476" t="str">
        <f>IF(BK9&lt;&gt;"NA",BM9/BM10,"NA")</f>
        <v>NA</v>
      </c>
      <c r="BO9" s="474" t="str">
        <f>IF(BN9="NA","NA",IF(BN9&gt;=BK9,1,0))</f>
        <v>NA</v>
      </c>
      <c r="BP9" s="475">
        <v>0.4</v>
      </c>
      <c r="BQ9" s="390" t="s">
        <v>35</v>
      </c>
      <c r="BR9" s="391">
        <v>0</v>
      </c>
      <c r="BS9" s="476">
        <f>IF(BP9&lt;&gt;"NA",BR9/BR10,"NA")</f>
        <v>0</v>
      </c>
      <c r="BT9" s="474">
        <f>IF(BS9="NA","NA",IF(BS9&gt;=BP9,1,0))</f>
        <v>0</v>
      </c>
      <c r="BU9" s="475" t="s">
        <v>36</v>
      </c>
      <c r="BV9" s="390" t="s">
        <v>35</v>
      </c>
      <c r="BW9" s="391"/>
      <c r="BX9" s="476" t="str">
        <f>IF(BU9&lt;&gt;"NA",BW9/BW10,"NA")</f>
        <v>NA</v>
      </c>
      <c r="BY9" s="474" t="str">
        <f>IF(BX9="NA","NA",IF(BX9&gt;=BU9,1,0))</f>
        <v>NA</v>
      </c>
      <c r="BZ9" s="475">
        <v>0.46</v>
      </c>
      <c r="CA9" s="390" t="s">
        <v>35</v>
      </c>
      <c r="CB9" s="391">
        <v>267</v>
      </c>
      <c r="CC9" s="476">
        <f>IF(BZ9&lt;&gt;"NA",CB9/CB10,"NA")</f>
        <v>1</v>
      </c>
      <c r="CD9" s="474">
        <f>IF(CC9="NA","NA",IF(CC9&gt;=BZ9,1,0))</f>
        <v>1</v>
      </c>
      <c r="CE9" s="475" t="s">
        <v>36</v>
      </c>
      <c r="CF9" s="390" t="s">
        <v>35</v>
      </c>
      <c r="CG9" s="391"/>
      <c r="CH9" s="476" t="str">
        <f>IF(CE9&lt;&gt;"NA",CG9/CG10,"NA")</f>
        <v>NA</v>
      </c>
      <c r="CI9" s="466" t="str">
        <f>IF(CH9="NA","NA",IF(CH9&gt;=CE9,1,0))</f>
        <v>NA</v>
      </c>
      <c r="CK9" s="487"/>
    </row>
    <row r="10" ht="62.25" customHeight="1" spans="1:89">
      <c r="A10" s="395"/>
      <c r="B10" s="396"/>
      <c r="C10" s="397"/>
      <c r="D10" s="398" t="s">
        <v>38</v>
      </c>
      <c r="E10" s="399">
        <v>1183</v>
      </c>
      <c r="F10" s="400"/>
      <c r="G10" s="393"/>
      <c r="H10" s="401"/>
      <c r="I10" s="398" t="s">
        <v>38</v>
      </c>
      <c r="J10" s="399"/>
      <c r="K10" s="400"/>
      <c r="L10" s="393"/>
      <c r="M10" s="401"/>
      <c r="N10" s="398" t="s">
        <v>38</v>
      </c>
      <c r="O10" s="399">
        <v>2193</v>
      </c>
      <c r="P10" s="400"/>
      <c r="Q10" s="474"/>
      <c r="R10" s="477"/>
      <c r="S10" s="398" t="s">
        <v>38</v>
      </c>
      <c r="T10" s="399" t="s">
        <v>36</v>
      </c>
      <c r="U10" s="478"/>
      <c r="V10" s="474"/>
      <c r="W10" s="477"/>
      <c r="X10" s="398" t="s">
        <v>38</v>
      </c>
      <c r="Y10" s="399">
        <v>447</v>
      </c>
      <c r="Z10" s="478"/>
      <c r="AA10" s="474"/>
      <c r="AB10" s="477"/>
      <c r="AC10" s="398" t="s">
        <v>38</v>
      </c>
      <c r="AD10" s="399" t="s">
        <v>36</v>
      </c>
      <c r="AE10" s="478"/>
      <c r="AF10" s="474"/>
      <c r="AG10" s="477"/>
      <c r="AH10" s="398" t="s">
        <v>38</v>
      </c>
      <c r="AI10" s="399">
        <v>1557</v>
      </c>
      <c r="AJ10" s="478"/>
      <c r="AK10" s="474"/>
      <c r="AL10" s="477"/>
      <c r="AM10" s="398" t="s">
        <v>38</v>
      </c>
      <c r="AN10" s="399"/>
      <c r="AO10" s="478"/>
      <c r="AP10" s="474"/>
      <c r="AQ10" s="477"/>
      <c r="AR10" s="398" t="s">
        <v>38</v>
      </c>
      <c r="AS10" s="399" t="s">
        <v>36</v>
      </c>
      <c r="AT10" s="478"/>
      <c r="AU10" s="474"/>
      <c r="AV10" s="477"/>
      <c r="AW10" s="398" t="s">
        <v>38</v>
      </c>
      <c r="AX10" s="399" t="s">
        <v>36</v>
      </c>
      <c r="AY10" s="478"/>
      <c r="AZ10" s="474"/>
      <c r="BA10" s="477"/>
      <c r="BB10" s="398" t="s">
        <v>39</v>
      </c>
      <c r="BC10" s="399">
        <v>0</v>
      </c>
      <c r="BD10" s="478"/>
      <c r="BE10" s="474"/>
      <c r="BF10" s="477"/>
      <c r="BG10" s="398" t="s">
        <v>38</v>
      </c>
      <c r="BH10" s="399"/>
      <c r="BI10" s="478"/>
      <c r="BJ10" s="474"/>
      <c r="BK10" s="477"/>
      <c r="BL10" s="398" t="s">
        <v>38</v>
      </c>
      <c r="BM10" s="399"/>
      <c r="BN10" s="478"/>
      <c r="BO10" s="474"/>
      <c r="BP10" s="477"/>
      <c r="BQ10" s="398" t="s">
        <v>38</v>
      </c>
      <c r="BR10" s="399">
        <v>950</v>
      </c>
      <c r="BS10" s="478"/>
      <c r="BT10" s="474"/>
      <c r="BU10" s="477"/>
      <c r="BV10" s="398" t="s">
        <v>38</v>
      </c>
      <c r="BW10" s="399"/>
      <c r="BX10" s="478"/>
      <c r="BY10" s="474"/>
      <c r="BZ10" s="477"/>
      <c r="CA10" s="398" t="s">
        <v>38</v>
      </c>
      <c r="CB10" s="399">
        <v>267</v>
      </c>
      <c r="CC10" s="478"/>
      <c r="CD10" s="474"/>
      <c r="CE10" s="477"/>
      <c r="CF10" s="398" t="s">
        <v>38</v>
      </c>
      <c r="CG10" s="399"/>
      <c r="CH10" s="478"/>
      <c r="CI10" s="466"/>
      <c r="CK10" s="366"/>
    </row>
    <row r="11" ht="62.25" customHeight="1" spans="1:87">
      <c r="A11" s="395"/>
      <c r="B11" s="388" t="s">
        <v>40</v>
      </c>
      <c r="C11" s="389">
        <v>0.722</v>
      </c>
      <c r="D11" s="390" t="s">
        <v>41</v>
      </c>
      <c r="E11" s="402">
        <v>17</v>
      </c>
      <c r="F11" s="392">
        <f>IF(C11&lt;&gt;"NA",E11/E12,"NA")</f>
        <v>0.80952380952381</v>
      </c>
      <c r="G11" s="393">
        <f>IF(F11="NA","NA",IF(F11&gt;=C11,1,0))</f>
        <v>1</v>
      </c>
      <c r="H11" s="394" t="s">
        <v>36</v>
      </c>
      <c r="I11" s="390" t="s">
        <v>41</v>
      </c>
      <c r="J11" s="402"/>
      <c r="K11" s="392" t="str">
        <f>IF(H11&lt;&gt;"NA",J11/J12,"NA")</f>
        <v>NA</v>
      </c>
      <c r="L11" s="393" t="str">
        <f>IF(K11="NA","NA",IF(K11&gt;=H11,1,0))</f>
        <v>NA</v>
      </c>
      <c r="M11" s="394">
        <v>0.466</v>
      </c>
      <c r="N11" s="390" t="s">
        <v>41</v>
      </c>
      <c r="O11" s="402">
        <v>16</v>
      </c>
      <c r="P11" s="392">
        <f>IF(M11&lt;&gt;"NA",O11/O12,"NA")</f>
        <v>0.615384615384615</v>
      </c>
      <c r="Q11" s="474">
        <f>IF(P11="NA","NA",IF(P11&gt;=M11,1,0))</f>
        <v>1</v>
      </c>
      <c r="R11" s="475">
        <v>0.6</v>
      </c>
      <c r="S11" s="390" t="s">
        <v>41</v>
      </c>
      <c r="T11" s="402">
        <v>5</v>
      </c>
      <c r="U11" s="476">
        <f>IF(R11&lt;&gt;"NA",T11/T12,"NA")</f>
        <v>0.833333333333333</v>
      </c>
      <c r="V11" s="474">
        <f>IF(U11="NA","NA",IF(U11&gt;=R11,1,0))</f>
        <v>1</v>
      </c>
      <c r="W11" s="475">
        <v>1</v>
      </c>
      <c r="X11" s="390" t="s">
        <v>41</v>
      </c>
      <c r="Y11" s="402">
        <v>4</v>
      </c>
      <c r="Z11" s="476">
        <f>IF(W11&lt;&gt;"NA",Y11/Y12,"NA")</f>
        <v>0.571428571428571</v>
      </c>
      <c r="AA11" s="474">
        <f>IF(Z11="NA","NA",IF(Z11&gt;=W11,1,0))</f>
        <v>0</v>
      </c>
      <c r="AB11" s="475">
        <v>0.2</v>
      </c>
      <c r="AC11" s="390" t="s">
        <v>41</v>
      </c>
      <c r="AD11" s="402">
        <v>5</v>
      </c>
      <c r="AE11" s="476">
        <f>IF(AB11&lt;&gt;"NA",AD11/AD12,"NA")</f>
        <v>0.5</v>
      </c>
      <c r="AF11" s="474">
        <f>IF(AE11="NA","NA",IF(AE11&gt;=AB11,1,0))</f>
        <v>1</v>
      </c>
      <c r="AG11" s="475">
        <v>0.48</v>
      </c>
      <c r="AH11" s="390" t="s">
        <v>41</v>
      </c>
      <c r="AI11" s="402">
        <v>11</v>
      </c>
      <c r="AJ11" s="476">
        <f>IF(AG11&lt;&gt;"NA",AI11/AI12,"NA")</f>
        <v>0.55</v>
      </c>
      <c r="AK11" s="474">
        <f>IF(AJ11="NA","NA",IF(AJ11&gt;=AG11,1,0))</f>
        <v>1</v>
      </c>
      <c r="AL11" s="475" t="s">
        <v>36</v>
      </c>
      <c r="AM11" s="390" t="s">
        <v>41</v>
      </c>
      <c r="AN11" s="402"/>
      <c r="AO11" s="476" t="str">
        <f>IF(AL11&lt;&gt;"NA",AN11/AN12,"NA")</f>
        <v>NA</v>
      </c>
      <c r="AP11" s="474" t="str">
        <f>IF(AO11="NA","NA",IF(AO11&gt;=AL11,1,0))</f>
        <v>NA</v>
      </c>
      <c r="AQ11" s="475">
        <v>0.1111</v>
      </c>
      <c r="AR11" s="390" t="s">
        <v>41</v>
      </c>
      <c r="AS11" s="402">
        <v>0</v>
      </c>
      <c r="AT11" s="476">
        <f>IF(AQ11&lt;&gt;"NA",AS11/AS12,"NA")</f>
        <v>0</v>
      </c>
      <c r="AU11" s="474">
        <f>IF(AT11="NA","NA",IF(AT11&gt;=AQ11,1,0))</f>
        <v>0</v>
      </c>
      <c r="AV11" s="475">
        <v>0.27</v>
      </c>
      <c r="AW11" s="390" t="s">
        <v>41</v>
      </c>
      <c r="AX11" s="402">
        <v>3</v>
      </c>
      <c r="AY11" s="476">
        <f>IF(AV11&lt;&gt;"NA",AX11/AX12,"NA")</f>
        <v>0.272727272727273</v>
      </c>
      <c r="AZ11" s="474">
        <f>IF(AY11="NA","NA",IF(AY11&gt;=AV11,1,0))</f>
        <v>1</v>
      </c>
      <c r="BA11" s="475" t="s">
        <v>42</v>
      </c>
      <c r="BB11" s="390" t="s">
        <v>43</v>
      </c>
      <c r="BC11" s="402">
        <v>0</v>
      </c>
      <c r="BD11" s="476" t="e">
        <f>IF(BA11&lt;&gt;"NA",BC11/BC12,"NA")</f>
        <v>#DIV/0!</v>
      </c>
      <c r="BE11" s="474" t="e">
        <f>IF(BD11="NA","NA",IF(BD11&gt;=BA11,1,0))</f>
        <v>#DIV/0!</v>
      </c>
      <c r="BF11" s="475" t="s">
        <v>36</v>
      </c>
      <c r="BG11" s="390" t="s">
        <v>41</v>
      </c>
      <c r="BH11" s="402"/>
      <c r="BI11" s="476" t="str">
        <f>IF(BF11&lt;&gt;"NA",BH11/BH12,"NA")</f>
        <v>NA</v>
      </c>
      <c r="BJ11" s="474" t="str">
        <f>IF(BI11="NA","NA",IF(BI11&gt;=BF11,1,0))</f>
        <v>NA</v>
      </c>
      <c r="BK11" s="475" t="s">
        <v>36</v>
      </c>
      <c r="BL11" s="390" t="s">
        <v>41</v>
      </c>
      <c r="BM11" s="402"/>
      <c r="BN11" s="476" t="str">
        <f>IF(BK11&lt;&gt;"NA",BM11/BM12,"NA")</f>
        <v>NA</v>
      </c>
      <c r="BO11" s="474" t="str">
        <f>IF(BN11="NA","NA",IF(BN11&gt;=BK11,1,0))</f>
        <v>NA</v>
      </c>
      <c r="BP11" s="475">
        <v>0.4</v>
      </c>
      <c r="BQ11" s="390" t="s">
        <v>41</v>
      </c>
      <c r="BR11" s="402">
        <v>9</v>
      </c>
      <c r="BS11" s="476">
        <f>IF(BP11&lt;&gt;"NA",BR11/BR12,"NA")</f>
        <v>0.391304347826087</v>
      </c>
      <c r="BT11" s="474">
        <f>IF(BS11="NA","NA",IF(BS11&gt;=BP11,1,0))</f>
        <v>0</v>
      </c>
      <c r="BU11" s="475" t="s">
        <v>36</v>
      </c>
      <c r="BV11" s="390" t="s">
        <v>41</v>
      </c>
      <c r="BW11" s="402"/>
      <c r="BX11" s="476" t="str">
        <f>IF(BU11&lt;&gt;"NA",BW11/BW12,"NA")</f>
        <v>NA</v>
      </c>
      <c r="BY11" s="474" t="str">
        <f>IF(BX11="NA","NA",IF(BX11&gt;=BU11,1,0))</f>
        <v>NA</v>
      </c>
      <c r="BZ11" s="475">
        <v>0.66</v>
      </c>
      <c r="CA11" s="390" t="s">
        <v>41</v>
      </c>
      <c r="CB11" s="402">
        <v>3</v>
      </c>
      <c r="CC11" s="476">
        <f>IF(BZ11&lt;&gt;"NA",CB11/CB12,"NA")</f>
        <v>1</v>
      </c>
      <c r="CD11" s="474">
        <f>IF(CC11="NA","NA",IF(CC11&gt;=BZ11,1,0))</f>
        <v>1</v>
      </c>
      <c r="CE11" s="475" t="s">
        <v>36</v>
      </c>
      <c r="CF11" s="390" t="s">
        <v>41</v>
      </c>
      <c r="CG11" s="402"/>
      <c r="CH11" s="476" t="str">
        <f>IF(CE11&lt;&gt;"NA",CG11/CG12,"NA")</f>
        <v>NA</v>
      </c>
      <c r="CI11" s="466" t="str">
        <f>IF(CH11="NA","NA",IF(CH11&gt;=CE11,1,0))</f>
        <v>NA</v>
      </c>
    </row>
    <row r="12" ht="62.25" customHeight="1" spans="1:87">
      <c r="A12" s="395"/>
      <c r="B12" s="396"/>
      <c r="C12" s="397"/>
      <c r="D12" s="398" t="s">
        <v>44</v>
      </c>
      <c r="E12" s="399">
        <v>21</v>
      </c>
      <c r="F12" s="400"/>
      <c r="G12" s="393"/>
      <c r="H12" s="401"/>
      <c r="I12" s="398" t="s">
        <v>44</v>
      </c>
      <c r="J12" s="399"/>
      <c r="K12" s="400"/>
      <c r="L12" s="393"/>
      <c r="M12" s="401"/>
      <c r="N12" s="398" t="s">
        <v>44</v>
      </c>
      <c r="O12" s="399">
        <v>26</v>
      </c>
      <c r="P12" s="400"/>
      <c r="Q12" s="474"/>
      <c r="R12" s="477"/>
      <c r="S12" s="398" t="s">
        <v>44</v>
      </c>
      <c r="T12" s="399">
        <v>6</v>
      </c>
      <c r="U12" s="478"/>
      <c r="V12" s="474"/>
      <c r="W12" s="477"/>
      <c r="X12" s="398" t="s">
        <v>44</v>
      </c>
      <c r="Y12" s="399">
        <v>7</v>
      </c>
      <c r="Z12" s="478"/>
      <c r="AA12" s="474"/>
      <c r="AB12" s="477"/>
      <c r="AC12" s="398" t="s">
        <v>44</v>
      </c>
      <c r="AD12" s="399">
        <v>10</v>
      </c>
      <c r="AE12" s="478"/>
      <c r="AF12" s="474"/>
      <c r="AG12" s="477"/>
      <c r="AH12" s="398" t="s">
        <v>44</v>
      </c>
      <c r="AI12" s="399">
        <v>20</v>
      </c>
      <c r="AJ12" s="478"/>
      <c r="AK12" s="474"/>
      <c r="AL12" s="477"/>
      <c r="AM12" s="398" t="s">
        <v>44</v>
      </c>
      <c r="AN12" s="399"/>
      <c r="AO12" s="478"/>
      <c r="AP12" s="474"/>
      <c r="AQ12" s="477"/>
      <c r="AR12" s="398" t="s">
        <v>44</v>
      </c>
      <c r="AS12" s="399">
        <v>5</v>
      </c>
      <c r="AT12" s="478"/>
      <c r="AU12" s="474"/>
      <c r="AV12" s="477"/>
      <c r="AW12" s="398" t="s">
        <v>44</v>
      </c>
      <c r="AX12" s="399">
        <v>11</v>
      </c>
      <c r="AY12" s="478"/>
      <c r="AZ12" s="474"/>
      <c r="BA12" s="477"/>
      <c r="BB12" s="398" t="s">
        <v>45</v>
      </c>
      <c r="BC12" s="399">
        <v>0</v>
      </c>
      <c r="BD12" s="478"/>
      <c r="BE12" s="474"/>
      <c r="BF12" s="477"/>
      <c r="BG12" s="398" t="s">
        <v>44</v>
      </c>
      <c r="BH12" s="399"/>
      <c r="BI12" s="478"/>
      <c r="BJ12" s="474"/>
      <c r="BK12" s="477"/>
      <c r="BL12" s="398" t="s">
        <v>44</v>
      </c>
      <c r="BM12" s="399"/>
      <c r="BN12" s="478"/>
      <c r="BO12" s="474"/>
      <c r="BP12" s="477"/>
      <c r="BQ12" s="398" t="s">
        <v>44</v>
      </c>
      <c r="BR12" s="399">
        <v>23</v>
      </c>
      <c r="BS12" s="478"/>
      <c r="BT12" s="474"/>
      <c r="BU12" s="477"/>
      <c r="BV12" s="398" t="s">
        <v>44</v>
      </c>
      <c r="BW12" s="399"/>
      <c r="BX12" s="478"/>
      <c r="BY12" s="474"/>
      <c r="BZ12" s="477"/>
      <c r="CA12" s="398" t="s">
        <v>44</v>
      </c>
      <c r="CB12" s="399">
        <v>3</v>
      </c>
      <c r="CC12" s="478"/>
      <c r="CD12" s="474"/>
      <c r="CE12" s="477"/>
      <c r="CF12" s="398" t="s">
        <v>44</v>
      </c>
      <c r="CG12" s="399"/>
      <c r="CH12" s="478"/>
      <c r="CI12" s="466"/>
    </row>
    <row r="13" ht="62.25" customHeight="1" spans="1:87">
      <c r="A13" s="395"/>
      <c r="B13" s="388" t="s">
        <v>46</v>
      </c>
      <c r="C13" s="389">
        <v>0.115</v>
      </c>
      <c r="D13" s="390" t="s">
        <v>47</v>
      </c>
      <c r="E13" s="402">
        <v>5</v>
      </c>
      <c r="F13" s="392">
        <f>IF(C13&lt;&gt;"NA",E13/E14,"NA")</f>
        <v>0.294117647058824</v>
      </c>
      <c r="G13" s="393">
        <f>IF(F13="NA","NA",IF(F13&gt;=C13,1,0))</f>
        <v>1</v>
      </c>
      <c r="H13" s="394" t="s">
        <v>36</v>
      </c>
      <c r="I13" s="390" t="s">
        <v>47</v>
      </c>
      <c r="J13" s="402"/>
      <c r="K13" s="392" t="str">
        <f>IF(H13&lt;&gt;"NA",J13/J14,"NA")</f>
        <v>NA</v>
      </c>
      <c r="L13" s="393" t="str">
        <f>IF(K13="NA","NA",IF(K13&gt;=H13,1,0))</f>
        <v>NA</v>
      </c>
      <c r="M13" s="394">
        <v>0.044</v>
      </c>
      <c r="N13" s="390" t="s">
        <v>47</v>
      </c>
      <c r="O13" s="402">
        <v>6</v>
      </c>
      <c r="P13" s="392">
        <f>IF(M13&lt;&gt;"NA",O13/O14,"NA")</f>
        <v>0.260869565217391</v>
      </c>
      <c r="Q13" s="474">
        <f>IF(P13="NA","NA",IF(P13&gt;=M13,1,0))</f>
        <v>1</v>
      </c>
      <c r="R13" s="475">
        <v>0.12</v>
      </c>
      <c r="S13" s="390" t="s">
        <v>47</v>
      </c>
      <c r="T13" s="402">
        <v>1</v>
      </c>
      <c r="U13" s="476">
        <f>IF(R13&lt;&gt;"NA",T13/T14,"NA")</f>
        <v>0.166666666666667</v>
      </c>
      <c r="V13" s="474">
        <f>IF(U13="NA","NA",IF(U13&gt;=R13,1,0))</f>
        <v>1</v>
      </c>
      <c r="W13" s="475" t="s">
        <v>36</v>
      </c>
      <c r="X13" s="390" t="s">
        <v>47</v>
      </c>
      <c r="Y13" s="402">
        <v>0</v>
      </c>
      <c r="Z13" s="476" t="str">
        <f>IF(W13&lt;&gt;"NA",Y13/Y14,"NA")</f>
        <v>NA</v>
      </c>
      <c r="AA13" s="474" t="str">
        <f>IF(Z13="NA","NA",IF(Z13&gt;=W13,1,0))</f>
        <v>NA</v>
      </c>
      <c r="AB13" s="475">
        <v>0.03</v>
      </c>
      <c r="AC13" s="390" t="s">
        <v>47</v>
      </c>
      <c r="AD13" s="402">
        <v>0</v>
      </c>
      <c r="AE13" s="476">
        <f>IF(AB13&lt;&gt;"NA",AD13/AD14,"NA")</f>
        <v>0</v>
      </c>
      <c r="AF13" s="474">
        <f>IF(AE13="NA","NA",IF(AE13&gt;=AB13,1,0))</f>
        <v>0</v>
      </c>
      <c r="AG13" s="475">
        <v>0.1</v>
      </c>
      <c r="AH13" s="390" t="s">
        <v>47</v>
      </c>
      <c r="AI13" s="402">
        <v>4</v>
      </c>
      <c r="AJ13" s="476">
        <f>IF(AG13&lt;&gt;"NA",AI13/AI14,"NA")</f>
        <v>0.105263157894737</v>
      </c>
      <c r="AK13" s="474">
        <f>IF(AJ13="NA","NA",IF(AJ13&gt;=AG13,1,0))</f>
        <v>1</v>
      </c>
      <c r="AL13" s="475" t="s">
        <v>36</v>
      </c>
      <c r="AM13" s="390" t="s">
        <v>47</v>
      </c>
      <c r="AN13" s="402"/>
      <c r="AO13" s="476" t="str">
        <f>IF(AL13&lt;&gt;"NA",AN13/AN14,"NA")</f>
        <v>NA</v>
      </c>
      <c r="AP13" s="474" t="str">
        <f>IF(AO13="NA","NA",IF(AO13&gt;=AL13,1,0))</f>
        <v>NA</v>
      </c>
      <c r="AQ13" s="475" t="s">
        <v>36</v>
      </c>
      <c r="AR13" s="390" t="s">
        <v>47</v>
      </c>
      <c r="AS13" s="402" t="s">
        <v>36</v>
      </c>
      <c r="AT13" s="476" t="str">
        <f>IF(AQ13&lt;&gt;"NA",AS13/AS14,"NA")</f>
        <v>NA</v>
      </c>
      <c r="AU13" s="474" t="str">
        <f>IF(AT13="NA","NA",IF(AT13&gt;=AQ13,1,0))</f>
        <v>NA</v>
      </c>
      <c r="AV13" s="475">
        <v>0.01</v>
      </c>
      <c r="AW13" s="390" t="s">
        <v>47</v>
      </c>
      <c r="AX13" s="402">
        <v>0</v>
      </c>
      <c r="AY13" s="476">
        <f>IF(AV13&lt;&gt;"NA",AX13/AX14,"NA")</f>
        <v>0</v>
      </c>
      <c r="AZ13" s="474">
        <f>IF(AY13="NA","NA",IF(AY13&gt;=AV13,1,0))</f>
        <v>0</v>
      </c>
      <c r="BA13" s="475" t="s">
        <v>42</v>
      </c>
      <c r="BB13" s="390" t="s">
        <v>48</v>
      </c>
      <c r="BC13" s="402">
        <v>0</v>
      </c>
      <c r="BD13" s="476" t="e">
        <f>IF(BA13&lt;&gt;"NA",BC13/BC14,"NA")</f>
        <v>#DIV/0!</v>
      </c>
      <c r="BE13" s="474" t="e">
        <f>IF(BD13="NA","NA",IF(BD13&gt;=BA13,1,0))</f>
        <v>#DIV/0!</v>
      </c>
      <c r="BF13" s="475" t="s">
        <v>36</v>
      </c>
      <c r="BG13" s="390" t="s">
        <v>47</v>
      </c>
      <c r="BH13" s="402"/>
      <c r="BI13" s="476" t="str">
        <f>IF(BF13&lt;&gt;"NA",BH13/BH14,"NA")</f>
        <v>NA</v>
      </c>
      <c r="BJ13" s="474" t="str">
        <f>IF(BI13="NA","NA",IF(BI13&gt;=BF13,1,0))</f>
        <v>NA</v>
      </c>
      <c r="BK13" s="475" t="s">
        <v>36</v>
      </c>
      <c r="BL13" s="390" t="s">
        <v>47</v>
      </c>
      <c r="BM13" s="402"/>
      <c r="BN13" s="476" t="str">
        <f>IF(BK13&lt;&gt;"NA",BM13/BM14,"NA")</f>
        <v>NA</v>
      </c>
      <c r="BO13" s="474" t="str">
        <f>IF(BN13="NA","NA",IF(BN13&gt;=BK13,1,0))</f>
        <v>NA</v>
      </c>
      <c r="BP13" s="475" t="s">
        <v>36</v>
      </c>
      <c r="BQ13" s="390" t="s">
        <v>47</v>
      </c>
      <c r="BR13" s="402">
        <v>0</v>
      </c>
      <c r="BS13" s="476" t="str">
        <f>IF(BP13&lt;&gt;"NA",BR13/BR14,"NA")</f>
        <v>NA</v>
      </c>
      <c r="BT13" s="474" t="str">
        <f>IF(BS13="NA","NA",IF(BS13&gt;=BP13,1,0))</f>
        <v>NA</v>
      </c>
      <c r="BU13" s="475" t="s">
        <v>36</v>
      </c>
      <c r="BV13" s="390" t="s">
        <v>47</v>
      </c>
      <c r="BW13" s="402"/>
      <c r="BX13" s="476" t="str">
        <f>IF(BU13&lt;&gt;"NA",BW13/BW14,"NA")</f>
        <v>NA</v>
      </c>
      <c r="BY13" s="474" t="str">
        <f>IF(BX13="NA","NA",IF(BX13&gt;=BU13,1,0))</f>
        <v>NA</v>
      </c>
      <c r="BZ13" s="475">
        <v>1</v>
      </c>
      <c r="CA13" s="390" t="s">
        <v>47</v>
      </c>
      <c r="CB13" s="402">
        <v>3</v>
      </c>
      <c r="CC13" s="476">
        <f>IF(BZ13&lt;&gt;"NA",CB13/CB14,"NA")</f>
        <v>1</v>
      </c>
      <c r="CD13" s="474">
        <f>IF(CC13="NA","NA",IF(CC13&gt;=BZ13,1,0))</f>
        <v>1</v>
      </c>
      <c r="CE13" s="475" t="s">
        <v>36</v>
      </c>
      <c r="CF13" s="390" t="s">
        <v>47</v>
      </c>
      <c r="CG13" s="402"/>
      <c r="CH13" s="476" t="str">
        <f>IF(CE13&lt;&gt;"NA",CG13/CG14,"NA")</f>
        <v>NA</v>
      </c>
      <c r="CI13" s="466" t="str">
        <f>IF(CH13="NA","NA",IF(CH13&gt;=CE13,1,0))</f>
        <v>NA</v>
      </c>
    </row>
    <row r="14" ht="62.25" customHeight="1" spans="1:87">
      <c r="A14" s="395"/>
      <c r="B14" s="396"/>
      <c r="C14" s="397"/>
      <c r="D14" s="398" t="s">
        <v>49</v>
      </c>
      <c r="E14" s="399">
        <v>17</v>
      </c>
      <c r="F14" s="400"/>
      <c r="G14" s="393"/>
      <c r="H14" s="401"/>
      <c r="I14" s="398" t="s">
        <v>49</v>
      </c>
      <c r="J14" s="399"/>
      <c r="K14" s="400"/>
      <c r="L14" s="393"/>
      <c r="M14" s="401"/>
      <c r="N14" s="398" t="s">
        <v>49</v>
      </c>
      <c r="O14" s="399">
        <v>23</v>
      </c>
      <c r="P14" s="400"/>
      <c r="Q14" s="474"/>
      <c r="R14" s="477"/>
      <c r="S14" s="398" t="s">
        <v>49</v>
      </c>
      <c r="T14" s="399">
        <v>6</v>
      </c>
      <c r="U14" s="478"/>
      <c r="V14" s="474"/>
      <c r="W14" s="477"/>
      <c r="X14" s="398" t="s">
        <v>49</v>
      </c>
      <c r="Y14" s="399">
        <v>4</v>
      </c>
      <c r="Z14" s="478"/>
      <c r="AA14" s="474"/>
      <c r="AB14" s="477"/>
      <c r="AC14" s="398" t="s">
        <v>49</v>
      </c>
      <c r="AD14" s="399">
        <v>12</v>
      </c>
      <c r="AE14" s="478"/>
      <c r="AF14" s="474"/>
      <c r="AG14" s="477"/>
      <c r="AH14" s="398" t="s">
        <v>49</v>
      </c>
      <c r="AI14" s="399">
        <v>38</v>
      </c>
      <c r="AJ14" s="478"/>
      <c r="AK14" s="474"/>
      <c r="AL14" s="477"/>
      <c r="AM14" s="398" t="s">
        <v>49</v>
      </c>
      <c r="AN14" s="399"/>
      <c r="AO14" s="478"/>
      <c r="AP14" s="474"/>
      <c r="AQ14" s="477"/>
      <c r="AR14" s="398" t="s">
        <v>49</v>
      </c>
      <c r="AS14" s="399" t="s">
        <v>36</v>
      </c>
      <c r="AT14" s="478"/>
      <c r="AU14" s="474"/>
      <c r="AV14" s="477"/>
      <c r="AW14" s="398" t="s">
        <v>49</v>
      </c>
      <c r="AX14" s="399">
        <v>3</v>
      </c>
      <c r="AY14" s="478"/>
      <c r="AZ14" s="474"/>
      <c r="BA14" s="477"/>
      <c r="BB14" s="398" t="s">
        <v>50</v>
      </c>
      <c r="BC14" s="399">
        <v>0</v>
      </c>
      <c r="BD14" s="478"/>
      <c r="BE14" s="474"/>
      <c r="BF14" s="477"/>
      <c r="BG14" s="398" t="s">
        <v>49</v>
      </c>
      <c r="BH14" s="399"/>
      <c r="BI14" s="478"/>
      <c r="BJ14" s="474"/>
      <c r="BK14" s="477"/>
      <c r="BL14" s="398" t="s">
        <v>49</v>
      </c>
      <c r="BM14" s="399"/>
      <c r="BN14" s="478"/>
      <c r="BO14" s="474"/>
      <c r="BP14" s="477"/>
      <c r="BQ14" s="398" t="s">
        <v>49</v>
      </c>
      <c r="BR14" s="399">
        <v>0</v>
      </c>
      <c r="BS14" s="478"/>
      <c r="BT14" s="474"/>
      <c r="BU14" s="477"/>
      <c r="BV14" s="398" t="s">
        <v>49</v>
      </c>
      <c r="BW14" s="399"/>
      <c r="BX14" s="478"/>
      <c r="BY14" s="474"/>
      <c r="BZ14" s="477"/>
      <c r="CA14" s="398" t="s">
        <v>49</v>
      </c>
      <c r="CB14" s="399">
        <v>3</v>
      </c>
      <c r="CC14" s="478"/>
      <c r="CD14" s="474"/>
      <c r="CE14" s="477"/>
      <c r="CF14" s="398" t="s">
        <v>49</v>
      </c>
      <c r="CG14" s="399"/>
      <c r="CH14" s="478"/>
      <c r="CI14" s="466"/>
    </row>
    <row r="15" ht="62.25" customHeight="1" spans="1:87">
      <c r="A15" s="395"/>
      <c r="B15" s="388" t="s">
        <v>51</v>
      </c>
      <c r="C15" s="389">
        <v>0.514</v>
      </c>
      <c r="D15" s="390" t="s">
        <v>52</v>
      </c>
      <c r="E15" s="402">
        <v>95</v>
      </c>
      <c r="F15" s="392">
        <f>IF(C15&lt;&gt;"NA",E15/E16,"NA")</f>
        <v>0.519125683060109</v>
      </c>
      <c r="G15" s="393">
        <f>IF(F15="NA","NA",IF(F15&gt;=C15,1,0))</f>
        <v>1</v>
      </c>
      <c r="H15" s="394" t="s">
        <v>36</v>
      </c>
      <c r="I15" s="390" t="s">
        <v>52</v>
      </c>
      <c r="J15" s="402"/>
      <c r="K15" s="392" t="str">
        <f>IF(H15&lt;&gt;"NA",J15/J16,"NA")</f>
        <v>NA</v>
      </c>
      <c r="L15" s="393" t="str">
        <f>IF(K15="NA","NA",IF(K15&gt;=H15,1,0))</f>
        <v>NA</v>
      </c>
      <c r="M15" s="394">
        <v>0.5791</v>
      </c>
      <c r="N15" s="390" t="s">
        <v>52</v>
      </c>
      <c r="O15" s="402">
        <v>337</v>
      </c>
      <c r="P15" s="392">
        <f>IF(M15&lt;&gt;"NA",O15/O16,"NA")</f>
        <v>0.762443438914027</v>
      </c>
      <c r="Q15" s="474">
        <f>IF(P15="NA","NA",IF(P15&gt;=M15,1,0))</f>
        <v>1</v>
      </c>
      <c r="R15" s="475">
        <v>0.36</v>
      </c>
      <c r="S15" s="390" t="s">
        <v>52</v>
      </c>
      <c r="T15" s="402">
        <v>16</v>
      </c>
      <c r="U15" s="476">
        <f>IF(R15&lt;&gt;"NA",T15/T16,"NA")</f>
        <v>0.152380952380952</v>
      </c>
      <c r="V15" s="474">
        <f>IF(U15="NA","NA",IF(U15&gt;=R15,1,0))</f>
        <v>0</v>
      </c>
      <c r="W15" s="475">
        <v>0.48</v>
      </c>
      <c r="X15" s="390" t="s">
        <v>52</v>
      </c>
      <c r="Y15" s="402">
        <v>32</v>
      </c>
      <c r="Z15" s="476">
        <f>IF(W15&lt;&gt;"NA",Y15/Y16,"NA")</f>
        <v>0.64</v>
      </c>
      <c r="AA15" s="474">
        <f>IF(Z15="NA","NA",IF(Z15&gt;=W15,1,0))</f>
        <v>1</v>
      </c>
      <c r="AB15" s="475">
        <v>0.4</v>
      </c>
      <c r="AC15" s="390" t="s">
        <v>52</v>
      </c>
      <c r="AD15" s="402">
        <v>63</v>
      </c>
      <c r="AE15" s="476">
        <f>IF(AB15&lt;&gt;"NA",AD15/AD16,"NA")</f>
        <v>0.51219512195122</v>
      </c>
      <c r="AF15" s="474">
        <f>IF(AE15="NA","NA",IF(AE15&gt;=AB15,1,0))</f>
        <v>1</v>
      </c>
      <c r="AG15" s="475">
        <v>0.57</v>
      </c>
      <c r="AH15" s="390" t="s">
        <v>52</v>
      </c>
      <c r="AI15" s="402">
        <v>154</v>
      </c>
      <c r="AJ15" s="476">
        <f>IF(AG15&lt;&gt;"NA",AI15/AI16,"NA")</f>
        <v>0.441260744985673</v>
      </c>
      <c r="AK15" s="474">
        <f>IF(AJ15="NA","NA",IF(AJ15&gt;=AG15,1,0))</f>
        <v>0</v>
      </c>
      <c r="AL15" s="475" t="s">
        <v>36</v>
      </c>
      <c r="AM15" s="390" t="s">
        <v>52</v>
      </c>
      <c r="AN15" s="402"/>
      <c r="AO15" s="476" t="str">
        <f>IF(AL15&lt;&gt;"NA",AN15/AN16,"NA")</f>
        <v>NA</v>
      </c>
      <c r="AP15" s="474" t="str">
        <f>IF(AO15="NA","NA",IF(AO15&gt;=AL15,1,0))</f>
        <v>NA</v>
      </c>
      <c r="AQ15" s="475">
        <v>0.4</v>
      </c>
      <c r="AR15" s="390" t="s">
        <v>52</v>
      </c>
      <c r="AS15" s="402">
        <v>35</v>
      </c>
      <c r="AT15" s="476">
        <f>IF(AQ15&lt;&gt;"NA",AS15/AS16,"NA")</f>
        <v>0.193370165745856</v>
      </c>
      <c r="AU15" s="474">
        <f>IF(AT15="NA","NA",IF(AT15&gt;=AQ15,1,0))</f>
        <v>0</v>
      </c>
      <c r="AV15" s="475">
        <v>0.27</v>
      </c>
      <c r="AW15" s="390" t="s">
        <v>52</v>
      </c>
      <c r="AX15" s="402">
        <v>5</v>
      </c>
      <c r="AY15" s="476">
        <f>IF(AV15&lt;&gt;"NA",AX15/AX16,"NA")</f>
        <v>0.172413793103448</v>
      </c>
      <c r="AZ15" s="474">
        <f>IF(AY15="NA","NA",IF(AY15&gt;=AV15,1,0))</f>
        <v>0</v>
      </c>
      <c r="BA15" s="475" t="s">
        <v>42</v>
      </c>
      <c r="BB15" s="390" t="s">
        <v>53</v>
      </c>
      <c r="BC15" s="402">
        <v>0</v>
      </c>
      <c r="BD15" s="476" t="e">
        <f>IF(BA15&lt;&gt;"NA",BC15/BC16,"NA")</f>
        <v>#DIV/0!</v>
      </c>
      <c r="BE15" s="474" t="e">
        <f>IF(BD15="NA","NA",IF(BD15&gt;=BA15,1,0))</f>
        <v>#DIV/0!</v>
      </c>
      <c r="BF15" s="475" t="s">
        <v>36</v>
      </c>
      <c r="BG15" s="390" t="s">
        <v>52</v>
      </c>
      <c r="BH15" s="402"/>
      <c r="BI15" s="476" t="str">
        <f>IF(BF15&lt;&gt;"NA",BH15/BH16,"NA")</f>
        <v>NA</v>
      </c>
      <c r="BJ15" s="474" t="str">
        <f>IF(BI15="NA","NA",IF(BI15&gt;=BF15,1,0))</f>
        <v>NA</v>
      </c>
      <c r="BK15" s="475" t="s">
        <v>36</v>
      </c>
      <c r="BL15" s="390" t="s">
        <v>52</v>
      </c>
      <c r="BM15" s="402"/>
      <c r="BN15" s="476" t="str">
        <f>IF(BK15&lt;&gt;"NA",BM15/BM16,"NA")</f>
        <v>NA</v>
      </c>
      <c r="BO15" s="474" t="str">
        <f>IF(BN15="NA","NA",IF(BN15&gt;=BK15,1,0))</f>
        <v>NA</v>
      </c>
      <c r="BP15" s="475">
        <v>0.45</v>
      </c>
      <c r="BQ15" s="390" t="s">
        <v>52</v>
      </c>
      <c r="BR15" s="402">
        <v>42</v>
      </c>
      <c r="BS15" s="476">
        <f>IF(BP15&lt;&gt;"NA",BR15/BR16,"NA")</f>
        <v>0.264150943396226</v>
      </c>
      <c r="BT15" s="474">
        <f>IF(BS15="NA","NA",IF(BS15&gt;=BP15,1,0))</f>
        <v>0</v>
      </c>
      <c r="BU15" s="475" t="s">
        <v>36</v>
      </c>
      <c r="BV15" s="390" t="s">
        <v>52</v>
      </c>
      <c r="BW15" s="402"/>
      <c r="BX15" s="476" t="str">
        <f>IF(BU15&lt;&gt;"NA",BW15/BW16,"NA")</f>
        <v>NA</v>
      </c>
      <c r="BY15" s="474" t="str">
        <f>IF(BX15="NA","NA",IF(BX15&gt;=BU15,1,0))</f>
        <v>NA</v>
      </c>
      <c r="BZ15" s="475">
        <v>0.27</v>
      </c>
      <c r="CA15" s="390" t="s">
        <v>52</v>
      </c>
      <c r="CB15" s="402">
        <v>32</v>
      </c>
      <c r="CC15" s="476">
        <f>IF(BZ15&lt;&gt;"NA",CB15/CB16,"NA")</f>
        <v>0.444444444444444</v>
      </c>
      <c r="CD15" s="474">
        <f>IF(CC15="NA","NA",IF(CC15&gt;=BZ15,1,0))</f>
        <v>1</v>
      </c>
      <c r="CE15" s="475" t="s">
        <v>36</v>
      </c>
      <c r="CF15" s="390" t="s">
        <v>52</v>
      </c>
      <c r="CG15" s="402"/>
      <c r="CH15" s="476" t="str">
        <f>IF(CE15&lt;&gt;"NA",CG15/CG16,"NA")</f>
        <v>NA</v>
      </c>
      <c r="CI15" s="466" t="str">
        <f>IF(CH15="NA","NA",IF(CH15&gt;=CE15,1,0))</f>
        <v>NA</v>
      </c>
    </row>
    <row r="16" ht="62.25" customHeight="1" spans="1:87">
      <c r="A16" s="403"/>
      <c r="B16" s="396"/>
      <c r="C16" s="397"/>
      <c r="D16" s="398" t="s">
        <v>54</v>
      </c>
      <c r="E16" s="399">
        <v>183</v>
      </c>
      <c r="F16" s="400"/>
      <c r="G16" s="393"/>
      <c r="H16" s="401"/>
      <c r="I16" s="398" t="s">
        <v>54</v>
      </c>
      <c r="J16" s="399"/>
      <c r="K16" s="400"/>
      <c r="L16" s="393"/>
      <c r="M16" s="401"/>
      <c r="N16" s="398" t="s">
        <v>54</v>
      </c>
      <c r="O16" s="399">
        <v>442</v>
      </c>
      <c r="P16" s="400"/>
      <c r="Q16" s="474"/>
      <c r="R16" s="477"/>
      <c r="S16" s="398" t="s">
        <v>54</v>
      </c>
      <c r="T16" s="399">
        <v>105</v>
      </c>
      <c r="U16" s="478"/>
      <c r="V16" s="474"/>
      <c r="W16" s="477"/>
      <c r="X16" s="398" t="s">
        <v>54</v>
      </c>
      <c r="Y16" s="399">
        <v>50</v>
      </c>
      <c r="Z16" s="478"/>
      <c r="AA16" s="474"/>
      <c r="AB16" s="477"/>
      <c r="AC16" s="398" t="s">
        <v>54</v>
      </c>
      <c r="AD16" s="399">
        <v>123</v>
      </c>
      <c r="AE16" s="478"/>
      <c r="AF16" s="474"/>
      <c r="AG16" s="477"/>
      <c r="AH16" s="398" t="s">
        <v>54</v>
      </c>
      <c r="AI16" s="399">
        <v>349</v>
      </c>
      <c r="AJ16" s="478"/>
      <c r="AK16" s="474"/>
      <c r="AL16" s="477"/>
      <c r="AM16" s="398" t="s">
        <v>54</v>
      </c>
      <c r="AN16" s="399"/>
      <c r="AO16" s="478"/>
      <c r="AP16" s="474"/>
      <c r="AQ16" s="477"/>
      <c r="AR16" s="398" t="s">
        <v>54</v>
      </c>
      <c r="AS16" s="399">
        <v>181</v>
      </c>
      <c r="AT16" s="478"/>
      <c r="AU16" s="474"/>
      <c r="AV16" s="477"/>
      <c r="AW16" s="398" t="s">
        <v>54</v>
      </c>
      <c r="AX16" s="399">
        <v>29</v>
      </c>
      <c r="AY16" s="478"/>
      <c r="AZ16" s="474"/>
      <c r="BA16" s="477"/>
      <c r="BB16" s="398" t="s">
        <v>55</v>
      </c>
      <c r="BC16" s="399">
        <v>0</v>
      </c>
      <c r="BD16" s="478"/>
      <c r="BE16" s="474"/>
      <c r="BF16" s="477"/>
      <c r="BG16" s="398" t="s">
        <v>54</v>
      </c>
      <c r="BH16" s="399"/>
      <c r="BI16" s="478"/>
      <c r="BJ16" s="474"/>
      <c r="BK16" s="477"/>
      <c r="BL16" s="398" t="s">
        <v>54</v>
      </c>
      <c r="BM16" s="399"/>
      <c r="BN16" s="478"/>
      <c r="BO16" s="474"/>
      <c r="BP16" s="477"/>
      <c r="BQ16" s="398" t="s">
        <v>54</v>
      </c>
      <c r="BR16" s="399">
        <v>159</v>
      </c>
      <c r="BS16" s="478"/>
      <c r="BT16" s="474"/>
      <c r="BU16" s="477"/>
      <c r="BV16" s="398" t="s">
        <v>54</v>
      </c>
      <c r="BW16" s="399"/>
      <c r="BX16" s="478"/>
      <c r="BY16" s="474"/>
      <c r="BZ16" s="477"/>
      <c r="CA16" s="398" t="s">
        <v>54</v>
      </c>
      <c r="CB16" s="399">
        <v>72</v>
      </c>
      <c r="CC16" s="478"/>
      <c r="CD16" s="474"/>
      <c r="CE16" s="477"/>
      <c r="CF16" s="398" t="s">
        <v>54</v>
      </c>
      <c r="CG16" s="399"/>
      <c r="CH16" s="478"/>
      <c r="CI16" s="466"/>
    </row>
    <row r="17" ht="62.25" customHeight="1" spans="1:87">
      <c r="A17" s="404" t="s">
        <v>56</v>
      </c>
      <c r="B17" s="405" t="s">
        <v>57</v>
      </c>
      <c r="C17" s="406">
        <v>1296</v>
      </c>
      <c r="D17" s="407" t="s">
        <v>58</v>
      </c>
      <c r="E17" s="408">
        <v>1183</v>
      </c>
      <c r="F17" s="409">
        <f>IF(C17&lt;&gt;"NA",E17,"NA")</f>
        <v>1183</v>
      </c>
      <c r="G17" s="393">
        <f>IF(F17="NA","NA",IF(F17&gt;=C17,1,0))</f>
        <v>0</v>
      </c>
      <c r="H17" s="410" t="s">
        <v>36</v>
      </c>
      <c r="I17" s="407" t="s">
        <v>58</v>
      </c>
      <c r="J17" s="408"/>
      <c r="K17" s="409" t="str">
        <f>IF(H17&lt;&gt;"NA",J17,"NA")</f>
        <v>NA</v>
      </c>
      <c r="L17" s="393" t="str">
        <f>IF(K17="NA","NA",IF(K17&gt;=H17,1,0))</f>
        <v>NA</v>
      </c>
      <c r="M17" s="410">
        <v>2727</v>
      </c>
      <c r="N17" s="407" t="s">
        <v>58</v>
      </c>
      <c r="O17" s="408">
        <v>2193</v>
      </c>
      <c r="P17" s="409">
        <f>IF(M17&lt;&gt;"NA",O17,"NA")</f>
        <v>2193</v>
      </c>
      <c r="Q17" s="393">
        <f>IF(P17="NA","NA",IF(P17&gt;=M17,1,0))</f>
        <v>0</v>
      </c>
      <c r="R17" s="410">
        <v>500</v>
      </c>
      <c r="S17" s="407" t="s">
        <v>58</v>
      </c>
      <c r="T17" s="408">
        <v>524</v>
      </c>
      <c r="U17" s="409">
        <f>IF(R17&lt;&gt;"NA",T17,"NA")</f>
        <v>524</v>
      </c>
      <c r="V17" s="393">
        <f>IF(U17="NA","NA",IF(U17&gt;=R17,1,0))</f>
        <v>1</v>
      </c>
      <c r="W17" s="410">
        <v>574</v>
      </c>
      <c r="X17" s="407" t="s">
        <v>58</v>
      </c>
      <c r="Y17" s="408">
        <v>447</v>
      </c>
      <c r="Z17" s="409">
        <f>IF(W17&lt;&gt;"NA",Y17,"NA")</f>
        <v>447</v>
      </c>
      <c r="AA17" s="393">
        <f>IF(Z17="NA","NA",IF(Z17&gt;=W17,1,0))</f>
        <v>0</v>
      </c>
      <c r="AB17" s="410">
        <v>510</v>
      </c>
      <c r="AC17" s="407" t="s">
        <v>58</v>
      </c>
      <c r="AD17" s="408">
        <v>537</v>
      </c>
      <c r="AE17" s="409">
        <f>IF(AB17&lt;&gt;"NA",AD17,"NA")</f>
        <v>537</v>
      </c>
      <c r="AF17" s="393">
        <f>IF(AE17="NA","NA",IF(AE17&gt;=AB17,1,0))</f>
        <v>1</v>
      </c>
      <c r="AG17" s="410">
        <v>1800</v>
      </c>
      <c r="AH17" s="407" t="s">
        <v>58</v>
      </c>
      <c r="AI17" s="408">
        <v>1557</v>
      </c>
      <c r="AJ17" s="409">
        <f>IF(AG17&lt;&gt;"NA",AI17,"NA")</f>
        <v>1557</v>
      </c>
      <c r="AK17" s="393">
        <f>IF(AJ17="NA","NA",IF(AJ17&gt;=AG17,1,0))</f>
        <v>0</v>
      </c>
      <c r="AL17" s="410" t="s">
        <v>36</v>
      </c>
      <c r="AM17" s="407" t="s">
        <v>58</v>
      </c>
      <c r="AN17" s="408"/>
      <c r="AO17" s="409" t="str">
        <f>IF(AL17&lt;&gt;"NA",AN17,"NA")</f>
        <v>NA</v>
      </c>
      <c r="AP17" s="393" t="str">
        <f>IF(AO17="NA","NA",IF(AO17&gt;=AL17,1,0))</f>
        <v>NA</v>
      </c>
      <c r="AQ17" s="410">
        <v>639</v>
      </c>
      <c r="AR17" s="407" t="s">
        <v>58</v>
      </c>
      <c r="AS17" s="408">
        <v>520</v>
      </c>
      <c r="AT17" s="409">
        <f>IF(AQ17&lt;&gt;"NA",AS17,"NA")</f>
        <v>520</v>
      </c>
      <c r="AU17" s="393">
        <f>IF(AT17="NA","NA",IF(AT17&gt;=AQ17,1,0))</f>
        <v>0</v>
      </c>
      <c r="AV17" s="410">
        <v>281</v>
      </c>
      <c r="AW17" s="407" t="s">
        <v>58</v>
      </c>
      <c r="AX17" s="408">
        <v>285</v>
      </c>
      <c r="AY17" s="409">
        <f>IF(AV17&lt;&gt;"NA",AX17,"NA")</f>
        <v>285</v>
      </c>
      <c r="AZ17" s="393">
        <f>IF(AY17="NA","NA",IF(AY17&gt;=AV17,1,0))</f>
        <v>1</v>
      </c>
      <c r="BA17" s="410"/>
      <c r="BB17" s="407" t="s">
        <v>59</v>
      </c>
      <c r="BC17" s="408">
        <v>0</v>
      </c>
      <c r="BD17" s="409">
        <f>IF(BA17&lt;&gt;"NA",BC17,"NA")</f>
        <v>0</v>
      </c>
      <c r="BE17" s="393">
        <f>IF(BD17="NA","NA",IF(BD17&gt;=BA17,1,0))</f>
        <v>1</v>
      </c>
      <c r="BF17" s="410" t="s">
        <v>36</v>
      </c>
      <c r="BG17" s="407" t="s">
        <v>58</v>
      </c>
      <c r="BH17" s="408"/>
      <c r="BI17" s="409" t="str">
        <f>IF(BF17&lt;&gt;"NA",BH17,"NA")</f>
        <v>NA</v>
      </c>
      <c r="BJ17" s="393" t="str">
        <f>IF(BI17="NA","NA",IF(BI17&gt;=BF17,1,0))</f>
        <v>NA</v>
      </c>
      <c r="BK17" s="410" t="s">
        <v>36</v>
      </c>
      <c r="BL17" s="407" t="s">
        <v>58</v>
      </c>
      <c r="BM17" s="408"/>
      <c r="BN17" s="409" t="str">
        <f>IF(BK17&lt;&gt;"NA",BM17,"NA")</f>
        <v>NA</v>
      </c>
      <c r="BO17" s="393" t="str">
        <f>IF(BN17="NA","NA",IF(BN17&gt;=BK17,1,0))</f>
        <v>NA</v>
      </c>
      <c r="BP17" s="410">
        <v>961</v>
      </c>
      <c r="BQ17" s="407" t="s">
        <v>58</v>
      </c>
      <c r="BR17" s="408">
        <v>950</v>
      </c>
      <c r="BS17" s="409">
        <f>IF(BP17&lt;&gt;"NA",BR17,"NA")</f>
        <v>950</v>
      </c>
      <c r="BT17" s="393">
        <f>IF(BS17="NA","NA",IF(BS17&gt;=BP17,1,0))</f>
        <v>0</v>
      </c>
      <c r="BU17" s="410" t="s">
        <v>36</v>
      </c>
      <c r="BV17" s="407" t="s">
        <v>58</v>
      </c>
      <c r="BW17" s="408"/>
      <c r="BX17" s="409" t="str">
        <f>IF(BU17&lt;&gt;"NA",BW17,"NA")</f>
        <v>NA</v>
      </c>
      <c r="BY17" s="393" t="str">
        <f>IF(BX17="NA","NA",IF(BX17&gt;=BU17,1,0))</f>
        <v>NA</v>
      </c>
      <c r="BZ17" s="410">
        <v>362</v>
      </c>
      <c r="CA17" s="407" t="s">
        <v>58</v>
      </c>
      <c r="CB17" s="408">
        <v>271</v>
      </c>
      <c r="CC17" s="409">
        <f>IF(BZ17&lt;&gt;"NA",CB17,"NA")</f>
        <v>271</v>
      </c>
      <c r="CD17" s="393">
        <f>IF(CC17="NA","NA",IF(CC17&gt;=BZ17,1,0))</f>
        <v>0</v>
      </c>
      <c r="CE17" s="410" t="s">
        <v>36</v>
      </c>
      <c r="CF17" s="407" t="s">
        <v>58</v>
      </c>
      <c r="CG17" s="408"/>
      <c r="CH17" s="409" t="str">
        <f>IF(CE17&lt;&gt;"NA",CG17,"NA")</f>
        <v>NA</v>
      </c>
      <c r="CI17" s="393" t="str">
        <f>IF(CH17="NA","NA",IF(CH17&gt;=CE17,1,0))</f>
        <v>NA</v>
      </c>
    </row>
    <row r="18" ht="62.25" customHeight="1" spans="1:87">
      <c r="A18" s="411"/>
      <c r="B18" s="405" t="s">
        <v>60</v>
      </c>
      <c r="C18" s="406" t="s">
        <v>36</v>
      </c>
      <c r="D18" s="407" t="s">
        <v>61</v>
      </c>
      <c r="E18" s="408" t="s">
        <v>36</v>
      </c>
      <c r="F18" s="409" t="str">
        <f>IF(C18&lt;&gt;"NA",E18,"NA")</f>
        <v>NA</v>
      </c>
      <c r="G18" s="393" t="str">
        <f>IF(F18="NA","NA",IF(F18&gt;=C18,1,0))</f>
        <v>NA</v>
      </c>
      <c r="H18" s="410" t="s">
        <v>36</v>
      </c>
      <c r="I18" s="407" t="s">
        <v>61</v>
      </c>
      <c r="J18" s="408"/>
      <c r="K18" s="409" t="str">
        <f>IF(H18&lt;&gt;"NA",J18,"NA")</f>
        <v>NA</v>
      </c>
      <c r="L18" s="393" t="str">
        <f>IF(K18="NA","NA",IF(K18&gt;=H18,1,0))</f>
        <v>NA</v>
      </c>
      <c r="M18" s="410">
        <v>60</v>
      </c>
      <c r="N18" s="407" t="s">
        <v>61</v>
      </c>
      <c r="O18" s="408">
        <v>12</v>
      </c>
      <c r="P18" s="409">
        <f>IF(M18&lt;&gt;"NA",O18,"NA")</f>
        <v>12</v>
      </c>
      <c r="Q18" s="393">
        <f>IF(P18="NA","NA",IF(P18&gt;=M18,1,0))</f>
        <v>0</v>
      </c>
      <c r="R18" s="410" t="s">
        <v>36</v>
      </c>
      <c r="S18" s="407" t="s">
        <v>61</v>
      </c>
      <c r="T18" s="408" t="s">
        <v>36</v>
      </c>
      <c r="U18" s="409" t="str">
        <f>IF(R18&lt;&gt;"NA",T18,"NA")</f>
        <v>NA</v>
      </c>
      <c r="V18" s="393" t="str">
        <f>IF(U18="NA","NA",IF(U18&gt;=R18,1,0))</f>
        <v>NA</v>
      </c>
      <c r="W18" s="410" t="s">
        <v>36</v>
      </c>
      <c r="X18" s="407" t="s">
        <v>61</v>
      </c>
      <c r="Y18" s="408" t="s">
        <v>36</v>
      </c>
      <c r="Z18" s="409" t="str">
        <f>IF(W18&lt;&gt;"NA",Y18,"NA")</f>
        <v>NA</v>
      </c>
      <c r="AA18" s="393" t="str">
        <f>IF(Z18="NA","NA",IF(Z18&gt;=W18,1,0))</f>
        <v>NA</v>
      </c>
      <c r="AB18" s="410" t="s">
        <v>36</v>
      </c>
      <c r="AC18" s="407" t="s">
        <v>61</v>
      </c>
      <c r="AD18" s="408" t="s">
        <v>36</v>
      </c>
      <c r="AE18" s="409" t="str">
        <f>IF(AB18&lt;&gt;"NA",AD18,"NA")</f>
        <v>NA</v>
      </c>
      <c r="AF18" s="393" t="str">
        <f>IF(AE18="NA","NA",IF(AE18&gt;=AB18,1,0))</f>
        <v>NA</v>
      </c>
      <c r="AG18" s="410">
        <v>20</v>
      </c>
      <c r="AH18" s="407" t="s">
        <v>61</v>
      </c>
      <c r="AI18" s="408" t="s">
        <v>36</v>
      </c>
      <c r="AJ18" s="409" t="str">
        <f>IF(AG18&lt;&gt;"NA",AI18,"NA")</f>
        <v>NA</v>
      </c>
      <c r="AK18" s="393" t="str">
        <f>IF(AJ18="NA","NA",IF(AJ18&gt;=AG18,1,0))</f>
        <v>NA</v>
      </c>
      <c r="AL18" s="410" t="s">
        <v>36</v>
      </c>
      <c r="AM18" s="407" t="s">
        <v>61</v>
      </c>
      <c r="AN18" s="408"/>
      <c r="AO18" s="409" t="str">
        <f>IF(AL18&lt;&gt;"NA",AN18,"NA")</f>
        <v>NA</v>
      </c>
      <c r="AP18" s="393" t="str">
        <f>IF(AO18="NA","NA",IF(AO18&gt;=AL18,1,0))</f>
        <v>NA</v>
      </c>
      <c r="AQ18" s="410" t="s">
        <v>36</v>
      </c>
      <c r="AR18" s="407" t="s">
        <v>61</v>
      </c>
      <c r="AS18" s="408" t="s">
        <v>36</v>
      </c>
      <c r="AT18" s="409" t="str">
        <f>IF(AQ18&lt;&gt;"NA",AS18,"NA")</f>
        <v>NA</v>
      </c>
      <c r="AU18" s="393" t="str">
        <f>IF(AT18="NA","NA",IF(AT18&gt;=AQ18,1,0))</f>
        <v>NA</v>
      </c>
      <c r="AV18" s="410" t="s">
        <v>36</v>
      </c>
      <c r="AW18" s="407" t="s">
        <v>61</v>
      </c>
      <c r="AX18" s="408" t="s">
        <v>36</v>
      </c>
      <c r="AY18" s="409" t="str">
        <f>IF(AV18&lt;&gt;"NA",AX18,"NA")</f>
        <v>NA</v>
      </c>
      <c r="AZ18" s="393" t="str">
        <f>IF(AY18="NA","NA",IF(AY18&gt;=AV18,1,0))</f>
        <v>NA</v>
      </c>
      <c r="BA18" s="410"/>
      <c r="BB18" s="407" t="s">
        <v>62</v>
      </c>
      <c r="BC18" s="408">
        <v>0</v>
      </c>
      <c r="BD18" s="409">
        <f>IF(BA18&lt;&gt;"NA",BC18,"NA")</f>
        <v>0</v>
      </c>
      <c r="BE18" s="393">
        <f>IF(BD18="NA","NA",IF(BD18&gt;=BA18,1,0))</f>
        <v>1</v>
      </c>
      <c r="BF18" s="410" t="s">
        <v>36</v>
      </c>
      <c r="BG18" s="407" t="s">
        <v>61</v>
      </c>
      <c r="BH18" s="408"/>
      <c r="BI18" s="409" t="str">
        <f>IF(BF18&lt;&gt;"NA",BH18,"NA")</f>
        <v>NA</v>
      </c>
      <c r="BJ18" s="393" t="str">
        <f>IF(BI18="NA","NA",IF(BI18&gt;=BF18,1,0))</f>
        <v>NA</v>
      </c>
      <c r="BK18" s="410" t="s">
        <v>36</v>
      </c>
      <c r="BL18" s="407" t="s">
        <v>61</v>
      </c>
      <c r="BM18" s="408"/>
      <c r="BN18" s="409" t="str">
        <f>IF(BK18&lt;&gt;"NA",BM18,"NA")</f>
        <v>NA</v>
      </c>
      <c r="BO18" s="393" t="str">
        <f>IF(BN18="NA","NA",IF(BN18&gt;=BK18,1,0))</f>
        <v>NA</v>
      </c>
      <c r="BP18" s="410" t="s">
        <v>36</v>
      </c>
      <c r="BQ18" s="407" t="s">
        <v>61</v>
      </c>
      <c r="BR18" s="408"/>
      <c r="BS18" s="409" t="str">
        <f>IF(BP18&lt;&gt;"NA",BR18,"NA")</f>
        <v>NA</v>
      </c>
      <c r="BT18" s="393" t="str">
        <f>IF(BS18="NA","NA",IF(BS18&gt;=BP18,1,0))</f>
        <v>NA</v>
      </c>
      <c r="BU18" s="410" t="s">
        <v>36</v>
      </c>
      <c r="BV18" s="407" t="s">
        <v>61</v>
      </c>
      <c r="BW18" s="408"/>
      <c r="BX18" s="409" t="str">
        <f>IF(BU18&lt;&gt;"NA",BW18,"NA")</f>
        <v>NA</v>
      </c>
      <c r="BY18" s="393" t="str">
        <f>IF(BX18="NA","NA",IF(BX18&gt;=BU18,1,0))</f>
        <v>NA</v>
      </c>
      <c r="BZ18" s="410" t="s">
        <v>36</v>
      </c>
      <c r="CA18" s="407" t="s">
        <v>61</v>
      </c>
      <c r="CB18" s="408" t="s">
        <v>36</v>
      </c>
      <c r="CC18" s="409" t="str">
        <f>IF(BZ18&lt;&gt;"NA",CB18,"NA")</f>
        <v>NA</v>
      </c>
      <c r="CD18" s="393" t="str">
        <f>IF(CC18="NA","NA",IF(CC18&gt;=BZ18,1,0))</f>
        <v>NA</v>
      </c>
      <c r="CE18" s="410" t="s">
        <v>36</v>
      </c>
      <c r="CF18" s="407" t="s">
        <v>61</v>
      </c>
      <c r="CG18" s="408"/>
      <c r="CH18" s="409" t="str">
        <f>IF(CE18&lt;&gt;"NA",CG18,"NA")</f>
        <v>NA</v>
      </c>
      <c r="CI18" s="393" t="str">
        <f>IF(CH18="NA","NA",IF(CH18&gt;=CE18,1,0))</f>
        <v>NA</v>
      </c>
    </row>
    <row r="19" ht="62.25" customHeight="1" spans="1:87">
      <c r="A19" s="411"/>
      <c r="B19" s="405" t="s">
        <v>63</v>
      </c>
      <c r="C19" s="406" t="s">
        <v>36</v>
      </c>
      <c r="D19" s="407" t="s">
        <v>64</v>
      </c>
      <c r="E19" s="408" t="s">
        <v>36</v>
      </c>
      <c r="F19" s="409" t="str">
        <f>IF(C19&lt;&gt;"NA",E19,"NA")</f>
        <v>NA</v>
      </c>
      <c r="G19" s="393" t="str">
        <f>IF(F19="NA","NA",IF(F19&gt;=C19,1,0))</f>
        <v>NA</v>
      </c>
      <c r="H19" s="410" t="s">
        <v>36</v>
      </c>
      <c r="I19" s="407" t="s">
        <v>64</v>
      </c>
      <c r="J19" s="408"/>
      <c r="K19" s="409" t="str">
        <f>IF(H19&lt;&gt;"NA",J19,"NA")</f>
        <v>NA</v>
      </c>
      <c r="L19" s="393" t="str">
        <f>IF(K19="NA","NA",IF(K19&gt;=H19,1,0))</f>
        <v>NA</v>
      </c>
      <c r="M19" s="410" t="s">
        <v>36</v>
      </c>
      <c r="N19" s="407" t="s">
        <v>64</v>
      </c>
      <c r="O19" s="408" t="s">
        <v>36</v>
      </c>
      <c r="P19" s="409" t="str">
        <f>IF(M19&lt;&gt;"NA",O19,"NA")</f>
        <v>NA</v>
      </c>
      <c r="Q19" s="393" t="str">
        <f>IF(P19="NA","NA",IF(P19&gt;=M19,1,0))</f>
        <v>NA</v>
      </c>
      <c r="R19" s="410" t="s">
        <v>36</v>
      </c>
      <c r="S19" s="407" t="s">
        <v>64</v>
      </c>
      <c r="T19" s="408" t="s">
        <v>36</v>
      </c>
      <c r="U19" s="409" t="str">
        <f>IF(R19&lt;&gt;"NA",T19,"NA")</f>
        <v>NA</v>
      </c>
      <c r="V19" s="393" t="str">
        <f>IF(U19="NA","NA",IF(U19&gt;=R19,1,0))</f>
        <v>NA</v>
      </c>
      <c r="W19" s="410" t="s">
        <v>36</v>
      </c>
      <c r="X19" s="407" t="s">
        <v>64</v>
      </c>
      <c r="Y19" s="408" t="s">
        <v>36</v>
      </c>
      <c r="Z19" s="409" t="str">
        <f>IF(W19&lt;&gt;"NA",Y19,"NA")</f>
        <v>NA</v>
      </c>
      <c r="AA19" s="393" t="str">
        <f>IF(Z19="NA","NA",IF(Z19&gt;=W19,1,0))</f>
        <v>NA</v>
      </c>
      <c r="AB19" s="410">
        <v>32</v>
      </c>
      <c r="AC19" s="407" t="s">
        <v>64</v>
      </c>
      <c r="AD19" s="408">
        <v>62</v>
      </c>
      <c r="AE19" s="409">
        <f>IF(AB19&lt;&gt;"NA",AD19,"NA")</f>
        <v>62</v>
      </c>
      <c r="AF19" s="393">
        <f>IF(AE19="NA","NA",IF(AE19&gt;=AB19,1,0))</f>
        <v>1</v>
      </c>
      <c r="AG19" s="410" t="s">
        <v>36</v>
      </c>
      <c r="AH19" s="407" t="s">
        <v>64</v>
      </c>
      <c r="AI19" s="408" t="s">
        <v>36</v>
      </c>
      <c r="AJ19" s="409" t="str">
        <f>IF(AG19&lt;&gt;"NA",AI19,"NA")</f>
        <v>NA</v>
      </c>
      <c r="AK19" s="393" t="str">
        <f>IF(AJ19="NA","NA",IF(AJ19&gt;=AG19,1,0))</f>
        <v>NA</v>
      </c>
      <c r="AL19" s="410" t="s">
        <v>36</v>
      </c>
      <c r="AM19" s="407" t="s">
        <v>64</v>
      </c>
      <c r="AN19" s="408"/>
      <c r="AO19" s="409" t="str">
        <f>IF(AL19&lt;&gt;"NA",AN19,"NA")</f>
        <v>NA</v>
      </c>
      <c r="AP19" s="393" t="str">
        <f>IF(AO19="NA","NA",IF(AO19&gt;=AL19,1,0))</f>
        <v>NA</v>
      </c>
      <c r="AQ19" s="410" t="s">
        <v>36</v>
      </c>
      <c r="AR19" s="407" t="s">
        <v>64</v>
      </c>
      <c r="AS19" s="408" t="s">
        <v>36</v>
      </c>
      <c r="AT19" s="409" t="str">
        <f>IF(AQ19&lt;&gt;"NA",AS19,"NA")</f>
        <v>NA</v>
      </c>
      <c r="AU19" s="393" t="str">
        <f>IF(AT19="NA","NA",IF(AT19&gt;=AQ19,1,0))</f>
        <v>NA</v>
      </c>
      <c r="AV19" s="410" t="s">
        <v>36</v>
      </c>
      <c r="AW19" s="407" t="s">
        <v>64</v>
      </c>
      <c r="AX19" s="408" t="s">
        <v>36</v>
      </c>
      <c r="AY19" s="409" t="str">
        <f>IF(AV19&lt;&gt;"NA",AX19,"NA")</f>
        <v>NA</v>
      </c>
      <c r="AZ19" s="393" t="str">
        <f>IF(AY19="NA","NA",IF(AY19&gt;=AV19,1,0))</f>
        <v>NA</v>
      </c>
      <c r="BA19" s="410"/>
      <c r="BB19" s="407" t="s">
        <v>65</v>
      </c>
      <c r="BC19" s="408">
        <v>0</v>
      </c>
      <c r="BD19" s="409">
        <f>IF(BA19&lt;&gt;"NA",BC19,"NA")</f>
        <v>0</v>
      </c>
      <c r="BE19" s="393">
        <f>IF(BD19="NA","NA",IF(BD19&gt;=BA19,1,0))</f>
        <v>1</v>
      </c>
      <c r="BF19" s="410" t="s">
        <v>36</v>
      </c>
      <c r="BG19" s="407" t="s">
        <v>64</v>
      </c>
      <c r="BH19" s="408"/>
      <c r="BI19" s="409" t="str">
        <f>IF(BF19&lt;&gt;"NA",BH19,"NA")</f>
        <v>NA</v>
      </c>
      <c r="BJ19" s="393" t="str">
        <f>IF(BI19="NA","NA",IF(BI19&gt;=BF19,1,0))</f>
        <v>NA</v>
      </c>
      <c r="BK19" s="410" t="s">
        <v>36</v>
      </c>
      <c r="BL19" s="407" t="s">
        <v>64</v>
      </c>
      <c r="BM19" s="408"/>
      <c r="BN19" s="409" t="str">
        <f>IF(BK19&lt;&gt;"NA",BM19,"NA")</f>
        <v>NA</v>
      </c>
      <c r="BO19" s="393" t="str">
        <f>IF(BN19="NA","NA",IF(BN19&gt;=BK19,1,0))</f>
        <v>NA</v>
      </c>
      <c r="BP19" s="410" t="s">
        <v>36</v>
      </c>
      <c r="BQ19" s="407" t="s">
        <v>64</v>
      </c>
      <c r="BR19" s="408"/>
      <c r="BS19" s="409" t="str">
        <f>IF(BP19&lt;&gt;"NA",BR19,"NA")</f>
        <v>NA</v>
      </c>
      <c r="BT19" s="393" t="str">
        <f>IF(BS19="NA","NA",IF(BS19&gt;=BP19,1,0))</f>
        <v>NA</v>
      </c>
      <c r="BU19" s="410" t="s">
        <v>36</v>
      </c>
      <c r="BV19" s="407" t="s">
        <v>64</v>
      </c>
      <c r="BW19" s="408"/>
      <c r="BX19" s="409" t="str">
        <f>IF(BU19&lt;&gt;"NA",BW19,"NA")</f>
        <v>NA</v>
      </c>
      <c r="BY19" s="393" t="str">
        <f>IF(BX19="NA","NA",IF(BX19&gt;=BU19,1,0))</f>
        <v>NA</v>
      </c>
      <c r="BZ19" s="410" t="s">
        <v>36</v>
      </c>
      <c r="CA19" s="407" t="s">
        <v>64</v>
      </c>
      <c r="CB19" s="408" t="s">
        <v>36</v>
      </c>
      <c r="CC19" s="409" t="str">
        <f>IF(BZ19&lt;&gt;"NA",CB19,"NA")</f>
        <v>NA</v>
      </c>
      <c r="CD19" s="393" t="str">
        <f>IF(CC19="NA","NA",IF(CC19&gt;=BZ19,1,0))</f>
        <v>NA</v>
      </c>
      <c r="CE19" s="410" t="s">
        <v>36</v>
      </c>
      <c r="CF19" s="407" t="s">
        <v>64</v>
      </c>
      <c r="CG19" s="408"/>
      <c r="CH19" s="409" t="str">
        <f>IF(CE19&lt;&gt;"NA",CG19,"NA")</f>
        <v>NA</v>
      </c>
      <c r="CI19" s="393" t="str">
        <f>IF(CH19="NA","NA",IF(CH19&gt;=CE19,1,0))</f>
        <v>NA</v>
      </c>
    </row>
    <row r="20" ht="62.25" customHeight="1" spans="1:87">
      <c r="A20" s="411"/>
      <c r="B20" s="412" t="s">
        <v>66</v>
      </c>
      <c r="C20" s="389" t="s">
        <v>36</v>
      </c>
      <c r="D20" s="413" t="s">
        <v>67</v>
      </c>
      <c r="E20" s="402" t="s">
        <v>36</v>
      </c>
      <c r="F20" s="392" t="str">
        <f>IF(C20&lt;&gt;"NA",E20/E21,"NA")</f>
        <v>NA</v>
      </c>
      <c r="G20" s="393" t="str">
        <f>IF(F20="NA","NA",IF(F20&gt;=C20,1,0))</f>
        <v>NA</v>
      </c>
      <c r="H20" s="394" t="s">
        <v>36</v>
      </c>
      <c r="I20" s="413" t="s">
        <v>67</v>
      </c>
      <c r="J20" s="402"/>
      <c r="K20" s="392" t="str">
        <f>IF(H20&lt;&gt;"NA",J20/J21,"NA")</f>
        <v>NA</v>
      </c>
      <c r="L20" s="393" t="str">
        <f>IF(K20="NA","NA",IF(K20&gt;=H20,1,0))</f>
        <v>NA</v>
      </c>
      <c r="M20" s="394" t="s">
        <v>36</v>
      </c>
      <c r="N20" s="413" t="s">
        <v>67</v>
      </c>
      <c r="O20" s="402" t="s">
        <v>36</v>
      </c>
      <c r="P20" s="392" t="str">
        <f>IF(M20&lt;&gt;"NA",O20/O21,"NA")</f>
        <v>NA</v>
      </c>
      <c r="Q20" s="474" t="str">
        <f>IF(P20="NA","NA",IF(P20&gt;=M20,1,0))</f>
        <v>NA</v>
      </c>
      <c r="R20" s="475" t="s">
        <v>36</v>
      </c>
      <c r="S20" s="413" t="s">
        <v>67</v>
      </c>
      <c r="T20" s="402" t="s">
        <v>36</v>
      </c>
      <c r="U20" s="476" t="str">
        <f>IF(R20&lt;&gt;"NA",T20/T21,"NA")</f>
        <v>NA</v>
      </c>
      <c r="V20" s="474" t="str">
        <f>IF(U20="NA","NA",IF(U20&gt;=R20,1,0))</f>
        <v>NA</v>
      </c>
      <c r="W20" s="475" t="s">
        <v>36</v>
      </c>
      <c r="X20" s="413" t="s">
        <v>67</v>
      </c>
      <c r="Y20" s="402" t="s">
        <v>36</v>
      </c>
      <c r="Z20" s="476" t="str">
        <f>IF(W20&lt;&gt;"NA",Y20/Y21,"NA")</f>
        <v>NA</v>
      </c>
      <c r="AA20" s="474" t="str">
        <f>IF(Z20="NA","NA",IF(Z20&gt;=W20,1,0))</f>
        <v>NA</v>
      </c>
      <c r="AB20" s="475" t="s">
        <v>36</v>
      </c>
      <c r="AC20" s="413" t="s">
        <v>67</v>
      </c>
      <c r="AD20" s="402" t="s">
        <v>36</v>
      </c>
      <c r="AE20" s="476" t="str">
        <f>IF(AB20&lt;&gt;"NA",AD20/AD21,"NA")</f>
        <v>NA</v>
      </c>
      <c r="AF20" s="474" t="str">
        <f>IF(AE20="NA","NA",IF(AE20&gt;=AB20,1,0))</f>
        <v>NA</v>
      </c>
      <c r="AG20" s="475" t="s">
        <v>36</v>
      </c>
      <c r="AH20" s="413" t="s">
        <v>67</v>
      </c>
      <c r="AI20" s="402" t="s">
        <v>36</v>
      </c>
      <c r="AJ20" s="476" t="str">
        <f>IF(AG20&lt;&gt;"NA",AI20/AI21,"NA")</f>
        <v>NA</v>
      </c>
      <c r="AK20" s="474" t="str">
        <f>IF(AJ20="NA","NA",IF(AJ20&gt;=AG20,1,0))</f>
        <v>NA</v>
      </c>
      <c r="AL20" s="475" t="s">
        <v>36</v>
      </c>
      <c r="AM20" s="413" t="s">
        <v>67</v>
      </c>
      <c r="AN20" s="402"/>
      <c r="AO20" s="476" t="str">
        <f>IF(AL20&lt;&gt;"NA",AN20/AN21,"NA")</f>
        <v>NA</v>
      </c>
      <c r="AP20" s="474" t="str">
        <f>IF(AO20="NA","NA",IF(AO20&gt;=AL20,1,0))</f>
        <v>NA</v>
      </c>
      <c r="AQ20" s="475" t="s">
        <v>36</v>
      </c>
      <c r="AR20" s="413" t="s">
        <v>67</v>
      </c>
      <c r="AS20" s="402" t="s">
        <v>36</v>
      </c>
      <c r="AT20" s="476" t="str">
        <f>IF(AQ20&lt;&gt;"NA",AS20/AS21,"NA")</f>
        <v>NA</v>
      </c>
      <c r="AU20" s="474" t="str">
        <f>IF(AT20="NA","NA",IF(AT20&gt;=AQ20,1,0))</f>
        <v>NA</v>
      </c>
      <c r="AV20" s="475" t="s">
        <v>36</v>
      </c>
      <c r="AW20" s="413" t="s">
        <v>67</v>
      </c>
      <c r="AX20" s="402" t="s">
        <v>36</v>
      </c>
      <c r="AY20" s="476" t="str">
        <f>IF(AV20&lt;&gt;"NA",AX20/AX21,"NA")</f>
        <v>NA</v>
      </c>
      <c r="AZ20" s="474" t="str">
        <f>IF(AY20="NA","NA",IF(AY20&gt;=AV20,1,0))</f>
        <v>NA</v>
      </c>
      <c r="BA20" s="475"/>
      <c r="BB20" s="413" t="s">
        <v>68</v>
      </c>
      <c r="BC20" s="402">
        <v>0</v>
      </c>
      <c r="BD20" s="476" t="e">
        <f>IF(BA20&lt;&gt;"NA",BC20/BC21,"NA")</f>
        <v>#DIV/0!</v>
      </c>
      <c r="BE20" s="474" t="e">
        <f>IF(BD20="NA","NA",IF(BD20&gt;=BA20,1,0))</f>
        <v>#DIV/0!</v>
      </c>
      <c r="BF20" s="475" t="s">
        <v>36</v>
      </c>
      <c r="BG20" s="413" t="s">
        <v>67</v>
      </c>
      <c r="BH20" s="402"/>
      <c r="BI20" s="476" t="str">
        <f>IF(BF20&lt;&gt;"NA",BH20/BH21,"NA")</f>
        <v>NA</v>
      </c>
      <c r="BJ20" s="474" t="str">
        <f>IF(BI20="NA","NA",IF(BI20&gt;=BF20,1,0))</f>
        <v>NA</v>
      </c>
      <c r="BK20" s="475" t="s">
        <v>36</v>
      </c>
      <c r="BL20" s="413" t="s">
        <v>67</v>
      </c>
      <c r="BM20" s="402"/>
      <c r="BN20" s="476" t="str">
        <f>IF(BK20&lt;&gt;"NA",BM20/BM21,"NA")</f>
        <v>NA</v>
      </c>
      <c r="BO20" s="474" t="str">
        <f>IF(BN20="NA","NA",IF(BN20&gt;=BK20,1,0))</f>
        <v>NA</v>
      </c>
      <c r="BP20" s="475" t="s">
        <v>36</v>
      </c>
      <c r="BQ20" s="413" t="s">
        <v>67</v>
      </c>
      <c r="BR20" s="402" t="s">
        <v>36</v>
      </c>
      <c r="BS20" s="476" t="str">
        <f>IF(BP20&lt;&gt;"NA",BR20/BR21,"NA")</f>
        <v>NA</v>
      </c>
      <c r="BT20" s="474" t="str">
        <f>IF(BS20="NA","NA",IF(BS20&gt;=BP20,1,0))</f>
        <v>NA</v>
      </c>
      <c r="BU20" s="475" t="s">
        <v>36</v>
      </c>
      <c r="BV20" s="413" t="s">
        <v>67</v>
      </c>
      <c r="BW20" s="402"/>
      <c r="BX20" s="476" t="str">
        <f>IF(BU20&lt;&gt;"NA",BW20/BW21,"NA")</f>
        <v>NA</v>
      </c>
      <c r="BY20" s="474" t="str">
        <f>IF(BX20="NA","NA",IF(BX20&gt;=BU20,1,0))</f>
        <v>NA</v>
      </c>
      <c r="BZ20" s="475" t="s">
        <v>36</v>
      </c>
      <c r="CA20" s="413" t="s">
        <v>67</v>
      </c>
      <c r="CB20" s="402" t="s">
        <v>36</v>
      </c>
      <c r="CC20" s="476" t="str">
        <f>IF(BZ20&lt;&gt;"NA",CB20/CB21,"NA")</f>
        <v>NA</v>
      </c>
      <c r="CD20" s="474" t="str">
        <f>IF(CC20="NA","NA",IF(CC20&gt;=BZ20,1,0))</f>
        <v>NA</v>
      </c>
      <c r="CE20" s="475" t="s">
        <v>36</v>
      </c>
      <c r="CF20" s="413" t="s">
        <v>67</v>
      </c>
      <c r="CG20" s="402"/>
      <c r="CH20" s="476" t="str">
        <f>IF(CE20&lt;&gt;"NA",CG20/CG21,"NA")</f>
        <v>NA</v>
      </c>
      <c r="CI20" s="466" t="str">
        <f>IF(CH20="NA","NA",IF(CH20&gt;=CE20,1,0))</f>
        <v>NA</v>
      </c>
    </row>
    <row r="21" ht="62.25" customHeight="1" spans="1:87">
      <c r="A21" s="414"/>
      <c r="B21" s="415"/>
      <c r="C21" s="397"/>
      <c r="D21" s="416" t="s">
        <v>69</v>
      </c>
      <c r="E21" s="399" t="s">
        <v>36</v>
      </c>
      <c r="F21" s="400"/>
      <c r="G21" s="393"/>
      <c r="H21" s="401"/>
      <c r="I21" s="416" t="s">
        <v>69</v>
      </c>
      <c r="J21" s="399"/>
      <c r="K21" s="400"/>
      <c r="L21" s="393"/>
      <c r="M21" s="401"/>
      <c r="N21" s="416" t="s">
        <v>69</v>
      </c>
      <c r="O21" s="399" t="s">
        <v>36</v>
      </c>
      <c r="P21" s="400"/>
      <c r="Q21" s="474"/>
      <c r="R21" s="477"/>
      <c r="S21" s="416" t="s">
        <v>69</v>
      </c>
      <c r="T21" s="399" t="s">
        <v>36</v>
      </c>
      <c r="U21" s="478"/>
      <c r="V21" s="474"/>
      <c r="W21" s="477"/>
      <c r="X21" s="416" t="s">
        <v>69</v>
      </c>
      <c r="Y21" s="399" t="s">
        <v>36</v>
      </c>
      <c r="Z21" s="478"/>
      <c r="AA21" s="474"/>
      <c r="AB21" s="477"/>
      <c r="AC21" s="416" t="s">
        <v>69</v>
      </c>
      <c r="AD21" s="399" t="s">
        <v>36</v>
      </c>
      <c r="AE21" s="478"/>
      <c r="AF21" s="474"/>
      <c r="AG21" s="477"/>
      <c r="AH21" s="416" t="s">
        <v>69</v>
      </c>
      <c r="AI21" s="399" t="s">
        <v>36</v>
      </c>
      <c r="AJ21" s="478"/>
      <c r="AK21" s="474"/>
      <c r="AL21" s="477"/>
      <c r="AM21" s="416" t="s">
        <v>69</v>
      </c>
      <c r="AN21" s="399"/>
      <c r="AO21" s="478"/>
      <c r="AP21" s="474"/>
      <c r="AQ21" s="477"/>
      <c r="AR21" s="416" t="s">
        <v>69</v>
      </c>
      <c r="AS21" s="399" t="s">
        <v>36</v>
      </c>
      <c r="AT21" s="478"/>
      <c r="AU21" s="474"/>
      <c r="AV21" s="477"/>
      <c r="AW21" s="416" t="s">
        <v>69</v>
      </c>
      <c r="AX21" s="399" t="s">
        <v>36</v>
      </c>
      <c r="AY21" s="478"/>
      <c r="AZ21" s="474"/>
      <c r="BA21" s="477"/>
      <c r="BB21" s="416" t="s">
        <v>70</v>
      </c>
      <c r="BC21" s="399">
        <v>0</v>
      </c>
      <c r="BD21" s="478"/>
      <c r="BE21" s="474"/>
      <c r="BF21" s="477"/>
      <c r="BG21" s="416" t="s">
        <v>69</v>
      </c>
      <c r="BH21" s="399"/>
      <c r="BI21" s="478"/>
      <c r="BJ21" s="474"/>
      <c r="BK21" s="477"/>
      <c r="BL21" s="416" t="s">
        <v>69</v>
      </c>
      <c r="BM21" s="399"/>
      <c r="BN21" s="478"/>
      <c r="BO21" s="474"/>
      <c r="BP21" s="477"/>
      <c r="BQ21" s="416" t="s">
        <v>69</v>
      </c>
      <c r="BR21" s="399" t="s">
        <v>36</v>
      </c>
      <c r="BS21" s="478"/>
      <c r="BT21" s="474"/>
      <c r="BU21" s="477"/>
      <c r="BV21" s="416" t="s">
        <v>69</v>
      </c>
      <c r="BW21" s="399"/>
      <c r="BX21" s="478"/>
      <c r="BY21" s="474"/>
      <c r="BZ21" s="477"/>
      <c r="CA21" s="416" t="s">
        <v>69</v>
      </c>
      <c r="CB21" s="399" t="s">
        <v>36</v>
      </c>
      <c r="CC21" s="478"/>
      <c r="CD21" s="474"/>
      <c r="CE21" s="477"/>
      <c r="CF21" s="416" t="s">
        <v>69</v>
      </c>
      <c r="CG21" s="399"/>
      <c r="CH21" s="478"/>
      <c r="CI21" s="466"/>
    </row>
    <row r="22" ht="62.25" customHeight="1" spans="1:87">
      <c r="A22" s="404" t="s">
        <v>71</v>
      </c>
      <c r="B22" s="388" t="s">
        <v>72</v>
      </c>
      <c r="C22" s="389">
        <v>0.3</v>
      </c>
      <c r="D22" s="390" t="s">
        <v>73</v>
      </c>
      <c r="E22" s="402">
        <v>466</v>
      </c>
      <c r="F22" s="392">
        <f>IF(C22&lt;&gt;"NA",E22/E23,"NA")</f>
        <v>0.393913778529163</v>
      </c>
      <c r="G22" s="393">
        <f>IF(F22="NA","NA",IF(F22&gt;=C22,1,0))</f>
        <v>1</v>
      </c>
      <c r="H22" s="394" t="s">
        <v>36</v>
      </c>
      <c r="I22" s="390" t="s">
        <v>73</v>
      </c>
      <c r="J22" s="402"/>
      <c r="K22" s="392" t="str">
        <f>IF(H22&lt;&gt;"NA",J22/J23,"NA")</f>
        <v>NA</v>
      </c>
      <c r="L22" s="393" t="str">
        <f>IF(K22="NA","NA",IF(K22&gt;=H22,1,0))</f>
        <v>NA</v>
      </c>
      <c r="M22" s="394">
        <v>0.1</v>
      </c>
      <c r="N22" s="390" t="s">
        <v>73</v>
      </c>
      <c r="O22" s="402">
        <v>303</v>
      </c>
      <c r="P22" s="392">
        <f>IF(M22&lt;&gt;"NA",O22/O23,"NA")</f>
        <v>0.138166894664843</v>
      </c>
      <c r="Q22" s="474">
        <f>IF(P22="NA","NA",IF(P22&gt;=M22,1,0))</f>
        <v>1</v>
      </c>
      <c r="R22" s="475">
        <v>0.35</v>
      </c>
      <c r="S22" s="390" t="s">
        <v>73</v>
      </c>
      <c r="T22" s="402">
        <v>188</v>
      </c>
      <c r="U22" s="476">
        <f>IF(R22&lt;&gt;"NA",T22/T23,"NA")</f>
        <v>0.358778625954198</v>
      </c>
      <c r="V22" s="474">
        <f>IF(U22="NA","NA",IF(U22&gt;=R22,1,0))</f>
        <v>1</v>
      </c>
      <c r="W22" s="475">
        <v>0.18</v>
      </c>
      <c r="X22" s="390" t="s">
        <v>73</v>
      </c>
      <c r="Y22" s="402">
        <v>98</v>
      </c>
      <c r="Z22" s="476">
        <f>IF(W22&lt;&gt;"NA",Y22/Y23,"NA")</f>
        <v>0.21923937360179</v>
      </c>
      <c r="AA22" s="474">
        <f>IF(Z22="NA","NA",IF(Z22&gt;=W22,1,0))</f>
        <v>1</v>
      </c>
      <c r="AB22" s="475">
        <v>0.03</v>
      </c>
      <c r="AC22" s="390" t="s">
        <v>73</v>
      </c>
      <c r="AD22" s="402">
        <v>48</v>
      </c>
      <c r="AE22" s="476">
        <f>IF(AB22&lt;&gt;"NA",AD22/AD23,"NA")</f>
        <v>0.0893854748603352</v>
      </c>
      <c r="AF22" s="474">
        <f>IF(AE22="NA","NA",IF(AE22&gt;=AB22,1,0))</f>
        <v>1</v>
      </c>
      <c r="AG22" s="475">
        <v>0.2</v>
      </c>
      <c r="AH22" s="390" t="s">
        <v>73</v>
      </c>
      <c r="AI22" s="402">
        <v>378</v>
      </c>
      <c r="AJ22" s="476">
        <f>IF(AG22&lt;&gt;"NA",AI22/AI23,"NA")</f>
        <v>0.242774566473988</v>
      </c>
      <c r="AK22" s="474">
        <f>IF(AJ22="NA","NA",IF(AJ22&gt;=AG22,1,0))</f>
        <v>1</v>
      </c>
      <c r="AL22" s="475" t="s">
        <v>36</v>
      </c>
      <c r="AM22" s="390" t="s">
        <v>73</v>
      </c>
      <c r="AN22" s="402"/>
      <c r="AO22" s="476" t="str">
        <f>IF(AL22&lt;&gt;"NA",AN22/AN23,"NA")</f>
        <v>NA</v>
      </c>
      <c r="AP22" s="474" t="str">
        <f>IF(AO22="NA","NA",IF(AO22&gt;=AL22,1,0))</f>
        <v>NA</v>
      </c>
      <c r="AQ22" s="475">
        <v>0.23</v>
      </c>
      <c r="AR22" s="390" t="s">
        <v>73</v>
      </c>
      <c r="AS22" s="402">
        <v>134</v>
      </c>
      <c r="AT22" s="476">
        <f>IF(AQ22&lt;&gt;"NA",AS22/AS23,"NA")</f>
        <v>0.257692307692308</v>
      </c>
      <c r="AU22" s="474">
        <f>IF(AT22="NA","NA",IF(AT22&gt;=AQ22,1,0))</f>
        <v>1</v>
      </c>
      <c r="AV22" s="475">
        <v>0.1</v>
      </c>
      <c r="AW22" s="390" t="s">
        <v>73</v>
      </c>
      <c r="AX22" s="402">
        <v>71</v>
      </c>
      <c r="AY22" s="476">
        <f>IF(AV22&lt;&gt;"NA",AX22/AX23,"NA")</f>
        <v>0.249122807017544</v>
      </c>
      <c r="AZ22" s="474">
        <f>IF(AY22="NA","NA",IF(AY22&gt;=AV22,1,0))</f>
        <v>1</v>
      </c>
      <c r="BA22" s="475" t="s">
        <v>42</v>
      </c>
      <c r="BB22" s="390" t="s">
        <v>74</v>
      </c>
      <c r="BC22" s="402">
        <v>0</v>
      </c>
      <c r="BD22" s="476" t="e">
        <f>IF(BA22&lt;&gt;"NA",BC22/BC23,"NA")</f>
        <v>#DIV/0!</v>
      </c>
      <c r="BE22" s="474" t="e">
        <f>IF(BD22="NA","NA",IF(BD22&gt;=BA22,1,0))</f>
        <v>#DIV/0!</v>
      </c>
      <c r="BF22" s="475" t="s">
        <v>36</v>
      </c>
      <c r="BG22" s="390" t="s">
        <v>73</v>
      </c>
      <c r="BH22" s="402"/>
      <c r="BI22" s="476" t="str">
        <f>IF(BF22&lt;&gt;"NA",BH22/BH23,"NA")</f>
        <v>NA</v>
      </c>
      <c r="BJ22" s="474" t="str">
        <f>IF(BI22="NA","NA",IF(BI22&gt;=BF22,1,0))</f>
        <v>NA</v>
      </c>
      <c r="BK22" s="475" t="s">
        <v>36</v>
      </c>
      <c r="BL22" s="390" t="s">
        <v>73</v>
      </c>
      <c r="BM22" s="402"/>
      <c r="BN22" s="476" t="str">
        <f>IF(BK22&lt;&gt;"NA",BM22/BM23,"NA")</f>
        <v>NA</v>
      </c>
      <c r="BO22" s="474" t="str">
        <f>IF(BN22="NA","NA",IF(BN22&gt;=BK22,1,0))</f>
        <v>NA</v>
      </c>
      <c r="BP22" s="475">
        <v>0.2</v>
      </c>
      <c r="BQ22" s="390" t="s">
        <v>73</v>
      </c>
      <c r="BR22" s="402">
        <v>208</v>
      </c>
      <c r="BS22" s="476">
        <f>IF(BP22&lt;&gt;"NA",BR22/BR23,"NA")</f>
        <v>0.218947368421053</v>
      </c>
      <c r="BT22" s="474">
        <f>IF(BS22="NA","NA",IF(BS22&gt;=BP22,1,0))</f>
        <v>1</v>
      </c>
      <c r="BU22" s="475" t="s">
        <v>36</v>
      </c>
      <c r="BV22" s="390" t="s">
        <v>73</v>
      </c>
      <c r="BW22" s="402"/>
      <c r="BX22" s="476" t="str">
        <f>IF(BU22&lt;&gt;"NA",BW22/BW23,"NA")</f>
        <v>NA</v>
      </c>
      <c r="BY22" s="474" t="str">
        <f>IF(BX22="NA","NA",IF(BX22&gt;=BU22,1,0))</f>
        <v>NA</v>
      </c>
      <c r="BZ22" s="475">
        <v>0.45</v>
      </c>
      <c r="CA22" s="390" t="s">
        <v>73</v>
      </c>
      <c r="CB22" s="402">
        <v>72</v>
      </c>
      <c r="CC22" s="476">
        <f>IF(BZ22&lt;&gt;"NA",CB22/CB23,"NA")</f>
        <v>0.666666666666667</v>
      </c>
      <c r="CD22" s="474">
        <f>IF(CC22="NA","NA",IF(CC22&gt;=BZ22,1,0))</f>
        <v>1</v>
      </c>
      <c r="CE22" s="475" t="s">
        <v>36</v>
      </c>
      <c r="CF22" s="390" t="s">
        <v>73</v>
      </c>
      <c r="CG22" s="402"/>
      <c r="CH22" s="476" t="str">
        <f>IF(CE22&lt;&gt;"NA",CG22/CG23,"NA")</f>
        <v>NA</v>
      </c>
      <c r="CI22" s="466" t="str">
        <f>IF(CH22="NA","NA",IF(CH22&gt;=CE22,1,0))</f>
        <v>NA</v>
      </c>
    </row>
    <row r="23" ht="62.25" customHeight="1" spans="1:87">
      <c r="A23" s="411"/>
      <c r="B23" s="396"/>
      <c r="C23" s="397"/>
      <c r="D23" s="398" t="s">
        <v>75</v>
      </c>
      <c r="E23" s="399">
        <v>1183</v>
      </c>
      <c r="F23" s="400"/>
      <c r="G23" s="393"/>
      <c r="H23" s="401"/>
      <c r="I23" s="398" t="s">
        <v>75</v>
      </c>
      <c r="J23" s="399"/>
      <c r="K23" s="400"/>
      <c r="L23" s="393"/>
      <c r="M23" s="401"/>
      <c r="N23" s="398" t="s">
        <v>75</v>
      </c>
      <c r="O23" s="399">
        <v>2193</v>
      </c>
      <c r="P23" s="400"/>
      <c r="Q23" s="474"/>
      <c r="R23" s="477"/>
      <c r="S23" s="398" t="s">
        <v>75</v>
      </c>
      <c r="T23" s="399">
        <v>524</v>
      </c>
      <c r="U23" s="478"/>
      <c r="V23" s="474"/>
      <c r="W23" s="477"/>
      <c r="X23" s="398" t="s">
        <v>75</v>
      </c>
      <c r="Y23" s="399">
        <v>447</v>
      </c>
      <c r="Z23" s="478"/>
      <c r="AA23" s="474"/>
      <c r="AB23" s="477"/>
      <c r="AC23" s="398" t="s">
        <v>75</v>
      </c>
      <c r="AD23" s="399">
        <v>537</v>
      </c>
      <c r="AE23" s="478"/>
      <c r="AF23" s="474"/>
      <c r="AG23" s="477"/>
      <c r="AH23" s="398" t="s">
        <v>75</v>
      </c>
      <c r="AI23" s="399">
        <v>1557</v>
      </c>
      <c r="AJ23" s="478"/>
      <c r="AK23" s="474"/>
      <c r="AL23" s="477"/>
      <c r="AM23" s="398" t="s">
        <v>75</v>
      </c>
      <c r="AN23" s="399"/>
      <c r="AO23" s="478"/>
      <c r="AP23" s="474"/>
      <c r="AQ23" s="477"/>
      <c r="AR23" s="398" t="s">
        <v>75</v>
      </c>
      <c r="AS23" s="399">
        <v>520</v>
      </c>
      <c r="AT23" s="478"/>
      <c r="AU23" s="474"/>
      <c r="AV23" s="477"/>
      <c r="AW23" s="398" t="s">
        <v>75</v>
      </c>
      <c r="AX23" s="399">
        <v>285</v>
      </c>
      <c r="AY23" s="478"/>
      <c r="AZ23" s="474"/>
      <c r="BA23" s="477"/>
      <c r="BB23" s="398" t="s">
        <v>76</v>
      </c>
      <c r="BC23" s="399">
        <v>0</v>
      </c>
      <c r="BD23" s="478"/>
      <c r="BE23" s="474"/>
      <c r="BF23" s="477"/>
      <c r="BG23" s="398" t="s">
        <v>75</v>
      </c>
      <c r="BH23" s="399"/>
      <c r="BI23" s="478"/>
      <c r="BJ23" s="474"/>
      <c r="BK23" s="477"/>
      <c r="BL23" s="398" t="s">
        <v>75</v>
      </c>
      <c r="BM23" s="399"/>
      <c r="BN23" s="478"/>
      <c r="BO23" s="474"/>
      <c r="BP23" s="477"/>
      <c r="BQ23" s="398" t="s">
        <v>75</v>
      </c>
      <c r="BR23" s="399">
        <v>950</v>
      </c>
      <c r="BS23" s="478"/>
      <c r="BT23" s="474"/>
      <c r="BU23" s="477"/>
      <c r="BV23" s="398" t="s">
        <v>75</v>
      </c>
      <c r="BW23" s="399"/>
      <c r="BX23" s="478"/>
      <c r="BY23" s="474"/>
      <c r="BZ23" s="477"/>
      <c r="CA23" s="398" t="s">
        <v>75</v>
      </c>
      <c r="CB23" s="399">
        <v>108</v>
      </c>
      <c r="CC23" s="478"/>
      <c r="CD23" s="474"/>
      <c r="CE23" s="477"/>
      <c r="CF23" s="398" t="s">
        <v>75</v>
      </c>
      <c r="CG23" s="399"/>
      <c r="CH23" s="478"/>
      <c r="CI23" s="466"/>
    </row>
    <row r="24" ht="62.25" customHeight="1" spans="1:87">
      <c r="A24" s="411"/>
      <c r="B24" s="388" t="s">
        <v>77</v>
      </c>
      <c r="C24" s="389">
        <v>0.4</v>
      </c>
      <c r="D24" s="390" t="s">
        <v>78</v>
      </c>
      <c r="E24" s="402">
        <v>534</v>
      </c>
      <c r="F24" s="392">
        <f>IF(C24&lt;&gt;"NA",E24/E25,"NA")</f>
        <v>0.451394759087067</v>
      </c>
      <c r="G24" s="393">
        <f>IF(F24="NA","NA",IF(F24&gt;=C24,1,0))</f>
        <v>1</v>
      </c>
      <c r="H24" s="394" t="s">
        <v>36</v>
      </c>
      <c r="I24" s="390" t="s">
        <v>78</v>
      </c>
      <c r="J24" s="402"/>
      <c r="K24" s="392" t="str">
        <f>IF(H24&lt;&gt;"NA",J24/J25,"NA")</f>
        <v>NA</v>
      </c>
      <c r="L24" s="393" t="str">
        <f>IF(K24="NA","NA",IF(K24&gt;=H24,1,0))</f>
        <v>NA</v>
      </c>
      <c r="M24" s="394">
        <v>0.21</v>
      </c>
      <c r="N24" s="390" t="s">
        <v>78</v>
      </c>
      <c r="O24" s="402">
        <v>576</v>
      </c>
      <c r="P24" s="392">
        <f>IF(M24&lt;&gt;"NA",O24/O25,"NA")</f>
        <v>0.26265389876881</v>
      </c>
      <c r="Q24" s="474">
        <f>IF(P24="NA","NA",IF(P24&gt;=M24,1,0))</f>
        <v>1</v>
      </c>
      <c r="R24" s="475">
        <v>0.33</v>
      </c>
      <c r="S24" s="390" t="s">
        <v>78</v>
      </c>
      <c r="T24" s="402">
        <v>182</v>
      </c>
      <c r="U24" s="476">
        <f>IF(R24&lt;&gt;"NA",T24/T25,"NA")</f>
        <v>0.347328244274809</v>
      </c>
      <c r="V24" s="474">
        <f>IF(U24="NA","NA",IF(U24&gt;=R24,1,0))</f>
        <v>1</v>
      </c>
      <c r="W24" s="475">
        <v>0.15</v>
      </c>
      <c r="X24" s="390" t="s">
        <v>78</v>
      </c>
      <c r="Y24" s="402">
        <v>116</v>
      </c>
      <c r="Z24" s="476">
        <f>IF(W24&lt;&gt;"NA",Y24/Y25,"NA")</f>
        <v>0.259507829977629</v>
      </c>
      <c r="AA24" s="474">
        <f>IF(Z24="NA","NA",IF(Z24&gt;=W24,1,0))</f>
        <v>1</v>
      </c>
      <c r="AB24" s="475">
        <v>0.06</v>
      </c>
      <c r="AC24" s="390" t="s">
        <v>78</v>
      </c>
      <c r="AD24" s="402">
        <v>153</v>
      </c>
      <c r="AE24" s="476">
        <f>IF(AB24&lt;&gt;"NA",AD24/AD25,"NA")</f>
        <v>0.284916201117318</v>
      </c>
      <c r="AF24" s="474">
        <f>IF(AE24="NA","NA",IF(AE24&gt;=AB24,1,0))</f>
        <v>1</v>
      </c>
      <c r="AG24" s="475">
        <v>0.25</v>
      </c>
      <c r="AH24" s="390" t="s">
        <v>78</v>
      </c>
      <c r="AI24" s="402">
        <v>698</v>
      </c>
      <c r="AJ24" s="476">
        <f>IF(AG24&lt;&gt;"NA",AI24/AI25,"NA")</f>
        <v>0.448298008991651</v>
      </c>
      <c r="AK24" s="474">
        <f>IF(AJ24="NA","NA",IF(AJ24&gt;=AG24,1,0))</f>
        <v>1</v>
      </c>
      <c r="AL24" s="475" t="s">
        <v>36</v>
      </c>
      <c r="AM24" s="390" t="s">
        <v>78</v>
      </c>
      <c r="AN24" s="402"/>
      <c r="AO24" s="476" t="str">
        <f>IF(AL24&lt;&gt;"NA",AN24/AN25,"NA")</f>
        <v>NA</v>
      </c>
      <c r="AP24" s="474" t="str">
        <f>IF(AO24="NA","NA",IF(AO24&gt;=AL24,1,0))</f>
        <v>NA</v>
      </c>
      <c r="AQ24" s="475">
        <v>0.39</v>
      </c>
      <c r="AR24" s="390" t="s">
        <v>78</v>
      </c>
      <c r="AS24" s="402">
        <v>240</v>
      </c>
      <c r="AT24" s="476">
        <f>IF(AQ24&lt;&gt;"NA",AS24/AS25,"NA")</f>
        <v>0.461538461538462</v>
      </c>
      <c r="AU24" s="474">
        <f>IF(AT24="NA","NA",IF(AT24&gt;=AQ24,1,0))</f>
        <v>1</v>
      </c>
      <c r="AV24" s="475">
        <v>0.15</v>
      </c>
      <c r="AW24" s="390" t="s">
        <v>78</v>
      </c>
      <c r="AX24" s="402">
        <v>104</v>
      </c>
      <c r="AY24" s="476">
        <f>IF(AV24&lt;&gt;"NA",AX24/AX25,"NA")</f>
        <v>0.364912280701754</v>
      </c>
      <c r="AZ24" s="474">
        <f>IF(AY24="NA","NA",IF(AY24&gt;=AV24,1,0))</f>
        <v>1</v>
      </c>
      <c r="BA24" s="475" t="s">
        <v>42</v>
      </c>
      <c r="BB24" s="390" t="s">
        <v>79</v>
      </c>
      <c r="BC24" s="402">
        <v>0</v>
      </c>
      <c r="BD24" s="476" t="e">
        <f>IF(BA24&lt;&gt;"NA",BC24/BC25,"NA")</f>
        <v>#DIV/0!</v>
      </c>
      <c r="BE24" s="474" t="e">
        <f>IF(BD24="NA","NA",IF(BD24&gt;=BA24,1,0))</f>
        <v>#DIV/0!</v>
      </c>
      <c r="BF24" s="475" t="s">
        <v>36</v>
      </c>
      <c r="BG24" s="390" t="s">
        <v>78</v>
      </c>
      <c r="BH24" s="402"/>
      <c r="BI24" s="476" t="str">
        <f>IF(BF24&lt;&gt;"NA",BH24/BH25,"NA")</f>
        <v>NA</v>
      </c>
      <c r="BJ24" s="474" t="str">
        <f>IF(BI24="NA","NA",IF(BI24&gt;=BF24,1,0))</f>
        <v>NA</v>
      </c>
      <c r="BK24" s="475" t="s">
        <v>36</v>
      </c>
      <c r="BL24" s="390" t="s">
        <v>78</v>
      </c>
      <c r="BM24" s="402"/>
      <c r="BN24" s="476" t="str">
        <f>IF(BK24&lt;&gt;"NA",BM24/BM25,"NA")</f>
        <v>NA</v>
      </c>
      <c r="BO24" s="474" t="str">
        <f>IF(BN24="NA","NA",IF(BN24&gt;=BK24,1,0))</f>
        <v>NA</v>
      </c>
      <c r="BP24" s="475">
        <v>0.2</v>
      </c>
      <c r="BQ24" s="390" t="s">
        <v>78</v>
      </c>
      <c r="BR24" s="402">
        <v>244</v>
      </c>
      <c r="BS24" s="476">
        <f>IF(BP24&lt;&gt;"NA",BR24/BR25,"NA")</f>
        <v>0.256842105263158</v>
      </c>
      <c r="BT24" s="474">
        <f>IF(BS24="NA","NA",IF(BS24&gt;=BP24,1,0))</f>
        <v>1</v>
      </c>
      <c r="BU24" s="475" t="s">
        <v>36</v>
      </c>
      <c r="BV24" s="390" t="s">
        <v>78</v>
      </c>
      <c r="BW24" s="402"/>
      <c r="BX24" s="476" t="str">
        <f>IF(BU24&lt;&gt;"NA",BW24/BW25,"NA")</f>
        <v>NA</v>
      </c>
      <c r="BY24" s="474" t="str">
        <f>IF(BX24="NA","NA",IF(BX24&gt;=BU24,1,0))</f>
        <v>NA</v>
      </c>
      <c r="BZ24" s="475">
        <v>0.3</v>
      </c>
      <c r="CA24" s="390" t="s">
        <v>78</v>
      </c>
      <c r="CB24" s="402">
        <v>68</v>
      </c>
      <c r="CC24" s="476">
        <f>IF(BZ24&lt;&gt;"NA",CB24/CB25,"NA")</f>
        <v>0.53968253968254</v>
      </c>
      <c r="CD24" s="474">
        <f>IF(CC24="NA","NA",IF(CC24&gt;=BZ24,1,0))</f>
        <v>1</v>
      </c>
      <c r="CE24" s="475" t="s">
        <v>36</v>
      </c>
      <c r="CF24" s="390" t="s">
        <v>78</v>
      </c>
      <c r="CG24" s="402"/>
      <c r="CH24" s="476" t="str">
        <f>IF(CE24&lt;&gt;"NA",CG24/CG25,"NA")</f>
        <v>NA</v>
      </c>
      <c r="CI24" s="466" t="str">
        <f>IF(CH24="NA","NA",IF(CH24&gt;=CE24,1,0))</f>
        <v>NA</v>
      </c>
    </row>
    <row r="25" ht="62.25" customHeight="1" spans="1:87">
      <c r="A25" s="411"/>
      <c r="B25" s="396"/>
      <c r="C25" s="397"/>
      <c r="D25" s="398" t="s">
        <v>80</v>
      </c>
      <c r="E25" s="399">
        <v>1183</v>
      </c>
      <c r="F25" s="400"/>
      <c r="G25" s="393"/>
      <c r="H25" s="401"/>
      <c r="I25" s="398" t="s">
        <v>80</v>
      </c>
      <c r="J25" s="399"/>
      <c r="K25" s="400"/>
      <c r="L25" s="393"/>
      <c r="M25" s="401"/>
      <c r="N25" s="398" t="s">
        <v>80</v>
      </c>
      <c r="O25" s="399">
        <v>2193</v>
      </c>
      <c r="P25" s="400"/>
      <c r="Q25" s="474"/>
      <c r="R25" s="477"/>
      <c r="S25" s="398" t="s">
        <v>80</v>
      </c>
      <c r="T25" s="399">
        <v>524</v>
      </c>
      <c r="U25" s="478"/>
      <c r="V25" s="474"/>
      <c r="W25" s="477"/>
      <c r="X25" s="398" t="s">
        <v>80</v>
      </c>
      <c r="Y25" s="399">
        <v>447</v>
      </c>
      <c r="Z25" s="478"/>
      <c r="AA25" s="474"/>
      <c r="AB25" s="477"/>
      <c r="AC25" s="398" t="s">
        <v>80</v>
      </c>
      <c r="AD25" s="399">
        <v>537</v>
      </c>
      <c r="AE25" s="478"/>
      <c r="AF25" s="474"/>
      <c r="AG25" s="477"/>
      <c r="AH25" s="398" t="s">
        <v>80</v>
      </c>
      <c r="AI25" s="399">
        <v>1557</v>
      </c>
      <c r="AJ25" s="478"/>
      <c r="AK25" s="474"/>
      <c r="AL25" s="477"/>
      <c r="AM25" s="398" t="s">
        <v>80</v>
      </c>
      <c r="AN25" s="399"/>
      <c r="AO25" s="478"/>
      <c r="AP25" s="474"/>
      <c r="AQ25" s="477"/>
      <c r="AR25" s="398" t="s">
        <v>80</v>
      </c>
      <c r="AS25" s="399">
        <v>520</v>
      </c>
      <c r="AT25" s="478"/>
      <c r="AU25" s="474"/>
      <c r="AV25" s="477"/>
      <c r="AW25" s="398" t="s">
        <v>80</v>
      </c>
      <c r="AX25" s="399">
        <v>285</v>
      </c>
      <c r="AY25" s="478"/>
      <c r="AZ25" s="474"/>
      <c r="BA25" s="477"/>
      <c r="BB25" s="398" t="s">
        <v>81</v>
      </c>
      <c r="BC25" s="399">
        <v>0</v>
      </c>
      <c r="BD25" s="478"/>
      <c r="BE25" s="474"/>
      <c r="BF25" s="477"/>
      <c r="BG25" s="398" t="s">
        <v>80</v>
      </c>
      <c r="BH25" s="399"/>
      <c r="BI25" s="478"/>
      <c r="BJ25" s="474"/>
      <c r="BK25" s="477"/>
      <c r="BL25" s="398" t="s">
        <v>80</v>
      </c>
      <c r="BM25" s="399"/>
      <c r="BN25" s="478"/>
      <c r="BO25" s="474"/>
      <c r="BP25" s="477"/>
      <c r="BQ25" s="398" t="s">
        <v>80</v>
      </c>
      <c r="BR25" s="399">
        <v>950</v>
      </c>
      <c r="BS25" s="478"/>
      <c r="BT25" s="474"/>
      <c r="BU25" s="477"/>
      <c r="BV25" s="398" t="s">
        <v>80</v>
      </c>
      <c r="BW25" s="399"/>
      <c r="BX25" s="478"/>
      <c r="BY25" s="474"/>
      <c r="BZ25" s="477"/>
      <c r="CA25" s="398" t="s">
        <v>80</v>
      </c>
      <c r="CB25" s="399">
        <v>126</v>
      </c>
      <c r="CC25" s="478"/>
      <c r="CD25" s="474"/>
      <c r="CE25" s="477"/>
      <c r="CF25" s="398" t="s">
        <v>80</v>
      </c>
      <c r="CG25" s="399"/>
      <c r="CH25" s="478"/>
      <c r="CI25" s="466"/>
    </row>
    <row r="26" ht="62.25" customHeight="1" spans="1:87">
      <c r="A26" s="411"/>
      <c r="B26" s="388" t="s">
        <v>82</v>
      </c>
      <c r="C26" s="389">
        <v>0.35</v>
      </c>
      <c r="D26" s="390" t="s">
        <v>83</v>
      </c>
      <c r="E26" s="402">
        <v>643</v>
      </c>
      <c r="F26" s="392">
        <f>IF(C26&lt;&gt;"NA",E26/E27,"NA")</f>
        <v>0.543533389687236</v>
      </c>
      <c r="G26" s="393">
        <f>IF(F26="NA","NA",IF(F26&gt;=C26,1,0))</f>
        <v>1</v>
      </c>
      <c r="H26" s="394" t="s">
        <v>36</v>
      </c>
      <c r="I26" s="390" t="s">
        <v>83</v>
      </c>
      <c r="J26" s="402"/>
      <c r="K26" s="392" t="str">
        <f>IF(H26&lt;&gt;"NA",J26/J27,"NA")</f>
        <v>NA</v>
      </c>
      <c r="L26" s="393" t="str">
        <f>IF(K26="NA","NA",IF(K26&gt;=H26,1,0))</f>
        <v>NA</v>
      </c>
      <c r="M26" s="394">
        <v>0.48</v>
      </c>
      <c r="N26" s="390" t="s">
        <v>83</v>
      </c>
      <c r="O26" s="402">
        <v>630</v>
      </c>
      <c r="P26" s="392">
        <f>IF(M26&lt;&gt;"NA",O26/O27,"NA")</f>
        <v>0.287277701778386</v>
      </c>
      <c r="Q26" s="474">
        <f>IF(P26="NA","NA",IF(P26&gt;=M26,1,0))</f>
        <v>0</v>
      </c>
      <c r="R26" s="475">
        <v>0.6</v>
      </c>
      <c r="S26" s="390" t="s">
        <v>83</v>
      </c>
      <c r="T26" s="402">
        <v>408</v>
      </c>
      <c r="U26" s="476">
        <f>IF(R26&lt;&gt;"NA",T26/T27,"NA")</f>
        <v>0.778625954198473</v>
      </c>
      <c r="V26" s="474">
        <f>IF(U26="NA","NA",IF(U26&gt;=R26,1,0))</f>
        <v>1</v>
      </c>
      <c r="W26" s="475">
        <v>0.15</v>
      </c>
      <c r="X26" s="390" t="s">
        <v>83</v>
      </c>
      <c r="Y26" s="402">
        <v>129</v>
      </c>
      <c r="Z26" s="476">
        <f>IF(W26&lt;&gt;"NA",Y26/Y27,"NA")</f>
        <v>0.288590604026846</v>
      </c>
      <c r="AA26" s="474">
        <f>IF(Z26="NA","NA",IF(Z26&gt;=W26,1,0))</f>
        <v>1</v>
      </c>
      <c r="AB26" s="475">
        <v>0.4</v>
      </c>
      <c r="AC26" s="390" t="s">
        <v>83</v>
      </c>
      <c r="AD26" s="402">
        <v>289</v>
      </c>
      <c r="AE26" s="476">
        <f>IF(AB26&lt;&gt;"NA",AD26/AD27,"NA")</f>
        <v>0.538175046554935</v>
      </c>
      <c r="AF26" s="474">
        <f>IF(AE26="NA","NA",IF(AE26&gt;=AB26,1,0))</f>
        <v>1</v>
      </c>
      <c r="AG26" s="475">
        <v>0.5</v>
      </c>
      <c r="AH26" s="390" t="s">
        <v>83</v>
      </c>
      <c r="AI26" s="402">
        <v>1072</v>
      </c>
      <c r="AJ26" s="476">
        <f>IF(AG26&lt;&gt;"NA",AI26/AI27,"NA")</f>
        <v>0.688503532434168</v>
      </c>
      <c r="AK26" s="474">
        <f>IF(AJ26="NA","NA",IF(AJ26&gt;=AG26,1,0))</f>
        <v>1</v>
      </c>
      <c r="AL26" s="475" t="s">
        <v>36</v>
      </c>
      <c r="AM26" s="390" t="s">
        <v>83</v>
      </c>
      <c r="AN26" s="402"/>
      <c r="AO26" s="476" t="str">
        <f>IF(AL26&lt;&gt;"NA",AN26/AN27,"NA")</f>
        <v>NA</v>
      </c>
      <c r="AP26" s="474" t="str">
        <f>IF(AO26="NA","NA",IF(AO26&gt;=AL26,1,0))</f>
        <v>NA</v>
      </c>
      <c r="AQ26" s="475">
        <v>0.47</v>
      </c>
      <c r="AR26" s="390" t="s">
        <v>83</v>
      </c>
      <c r="AS26" s="402">
        <v>330</v>
      </c>
      <c r="AT26" s="476">
        <f>IF(AQ26&lt;&gt;"NA",AS26/AS27,"NA")</f>
        <v>0.634615384615385</v>
      </c>
      <c r="AU26" s="474">
        <f>IF(AT26="NA","NA",IF(AT26&gt;=AQ26,1,0))</f>
        <v>1</v>
      </c>
      <c r="AV26" s="475" t="s">
        <v>36</v>
      </c>
      <c r="AW26" s="390" t="s">
        <v>83</v>
      </c>
      <c r="AX26" s="402" t="s">
        <v>36</v>
      </c>
      <c r="AY26" s="476" t="str">
        <f>IF(AV26&lt;&gt;"NA",AX26/AX27,"NA")</f>
        <v>NA</v>
      </c>
      <c r="AZ26" s="474" t="str">
        <f>IF(AY26="NA","NA",IF(AY26&gt;=AV26,1,0))</f>
        <v>NA</v>
      </c>
      <c r="BA26" s="475" t="s">
        <v>42</v>
      </c>
      <c r="BB26" s="390" t="s">
        <v>84</v>
      </c>
      <c r="BC26" s="402">
        <v>0</v>
      </c>
      <c r="BD26" s="476" t="e">
        <f>IF(BA26&lt;&gt;"NA",BC26/BC27,"NA")</f>
        <v>#DIV/0!</v>
      </c>
      <c r="BE26" s="474" t="e">
        <f>IF(BD26="NA","NA",IF(BD26&gt;=BA26,1,0))</f>
        <v>#DIV/0!</v>
      </c>
      <c r="BF26" s="475" t="s">
        <v>36</v>
      </c>
      <c r="BG26" s="390" t="s">
        <v>83</v>
      </c>
      <c r="BH26" s="402"/>
      <c r="BI26" s="476" t="str">
        <f>IF(BF26&lt;&gt;"NA",BH26/BH27,"NA")</f>
        <v>NA</v>
      </c>
      <c r="BJ26" s="474" t="str">
        <f>IF(BI26="NA","NA",IF(BI26&gt;=BF26,1,0))</f>
        <v>NA</v>
      </c>
      <c r="BK26" s="475" t="s">
        <v>36</v>
      </c>
      <c r="BL26" s="390" t="s">
        <v>83</v>
      </c>
      <c r="BM26" s="402"/>
      <c r="BN26" s="476" t="str">
        <f>IF(BK26&lt;&gt;"NA",BM26/BM27,"NA")</f>
        <v>NA</v>
      </c>
      <c r="BO26" s="474" t="str">
        <f>IF(BN26="NA","NA",IF(BN26&gt;=BK26,1,0))</f>
        <v>NA</v>
      </c>
      <c r="BP26" s="475">
        <v>0.05</v>
      </c>
      <c r="BQ26" s="390" t="s">
        <v>83</v>
      </c>
      <c r="BR26" s="402">
        <v>534</v>
      </c>
      <c r="BS26" s="476">
        <f>IF(BP26&lt;&gt;"NA",BR26/BR27,"NA")</f>
        <v>0.562105263157895</v>
      </c>
      <c r="BT26" s="474">
        <f>IF(BS26="NA","NA",IF(BS26&gt;=BP26,1,0))</f>
        <v>1</v>
      </c>
      <c r="BU26" s="475" t="s">
        <v>36</v>
      </c>
      <c r="BV26" s="390" t="s">
        <v>83</v>
      </c>
      <c r="BW26" s="402"/>
      <c r="BX26" s="476" t="str">
        <f>IF(BU26&lt;&gt;"NA",BW26/BW27,"NA")</f>
        <v>NA</v>
      </c>
      <c r="BY26" s="474" t="str">
        <f>IF(BX26="NA","NA",IF(BX26&gt;=BU26,1,0))</f>
        <v>NA</v>
      </c>
      <c r="BZ26" s="475">
        <v>0.6</v>
      </c>
      <c r="CA26" s="390" t="s">
        <v>83</v>
      </c>
      <c r="CB26" s="402">
        <v>172</v>
      </c>
      <c r="CC26" s="476">
        <f>IF(BZ26&lt;&gt;"NA",CB26/CB27,"NA")</f>
        <v>0.632352941176471</v>
      </c>
      <c r="CD26" s="474">
        <f>IF(CC26="NA","NA",IF(CC26&gt;=BZ26,1,0))</f>
        <v>1</v>
      </c>
      <c r="CE26" s="475" t="s">
        <v>36</v>
      </c>
      <c r="CF26" s="390" t="s">
        <v>83</v>
      </c>
      <c r="CG26" s="402"/>
      <c r="CH26" s="476" t="str">
        <f>IF(CE26&lt;&gt;"NA",CG26/CG27,"NA")</f>
        <v>NA</v>
      </c>
      <c r="CI26" s="466" t="str">
        <f>IF(CH26="NA","NA",IF(CH26&gt;=CE26,1,0))</f>
        <v>NA</v>
      </c>
    </row>
    <row r="27" ht="62.25" customHeight="1" spans="1:87">
      <c r="A27" s="414"/>
      <c r="B27" s="396"/>
      <c r="C27" s="397"/>
      <c r="D27" s="398" t="s">
        <v>85</v>
      </c>
      <c r="E27" s="399">
        <v>1183</v>
      </c>
      <c r="F27" s="400"/>
      <c r="G27" s="393"/>
      <c r="H27" s="401"/>
      <c r="I27" s="398" t="s">
        <v>85</v>
      </c>
      <c r="J27" s="399"/>
      <c r="K27" s="400"/>
      <c r="L27" s="393"/>
      <c r="M27" s="401"/>
      <c r="N27" s="398" t="s">
        <v>85</v>
      </c>
      <c r="O27" s="399">
        <v>2193</v>
      </c>
      <c r="P27" s="400"/>
      <c r="Q27" s="474"/>
      <c r="R27" s="477"/>
      <c r="S27" s="398" t="s">
        <v>85</v>
      </c>
      <c r="T27" s="399">
        <v>524</v>
      </c>
      <c r="U27" s="478"/>
      <c r="V27" s="474"/>
      <c r="W27" s="477"/>
      <c r="X27" s="398" t="s">
        <v>85</v>
      </c>
      <c r="Y27" s="399">
        <v>447</v>
      </c>
      <c r="Z27" s="478"/>
      <c r="AA27" s="474"/>
      <c r="AB27" s="477"/>
      <c r="AC27" s="398" t="s">
        <v>85</v>
      </c>
      <c r="AD27" s="399">
        <v>537</v>
      </c>
      <c r="AE27" s="478"/>
      <c r="AF27" s="474"/>
      <c r="AG27" s="477"/>
      <c r="AH27" s="398" t="s">
        <v>85</v>
      </c>
      <c r="AI27" s="399">
        <v>1557</v>
      </c>
      <c r="AJ27" s="478"/>
      <c r="AK27" s="474"/>
      <c r="AL27" s="477"/>
      <c r="AM27" s="398" t="s">
        <v>85</v>
      </c>
      <c r="AN27" s="399"/>
      <c r="AO27" s="478"/>
      <c r="AP27" s="474"/>
      <c r="AQ27" s="477"/>
      <c r="AR27" s="398" t="s">
        <v>85</v>
      </c>
      <c r="AS27" s="399">
        <v>520</v>
      </c>
      <c r="AT27" s="478"/>
      <c r="AU27" s="474"/>
      <c r="AV27" s="477"/>
      <c r="AW27" s="398" t="s">
        <v>85</v>
      </c>
      <c r="AX27" s="399" t="s">
        <v>36</v>
      </c>
      <c r="AY27" s="478"/>
      <c r="AZ27" s="474"/>
      <c r="BA27" s="477"/>
      <c r="BB27" s="398" t="s">
        <v>86</v>
      </c>
      <c r="BC27" s="399">
        <v>0</v>
      </c>
      <c r="BD27" s="478"/>
      <c r="BE27" s="474"/>
      <c r="BF27" s="477"/>
      <c r="BG27" s="398" t="s">
        <v>85</v>
      </c>
      <c r="BH27" s="399"/>
      <c r="BI27" s="478"/>
      <c r="BJ27" s="474"/>
      <c r="BK27" s="477"/>
      <c r="BL27" s="398" t="s">
        <v>85</v>
      </c>
      <c r="BM27" s="399"/>
      <c r="BN27" s="478"/>
      <c r="BO27" s="474"/>
      <c r="BP27" s="477"/>
      <c r="BQ27" s="398" t="s">
        <v>85</v>
      </c>
      <c r="BR27" s="399">
        <v>950</v>
      </c>
      <c r="BS27" s="478"/>
      <c r="BT27" s="474"/>
      <c r="BU27" s="477"/>
      <c r="BV27" s="398" t="s">
        <v>85</v>
      </c>
      <c r="BW27" s="399"/>
      <c r="BX27" s="478"/>
      <c r="BY27" s="474"/>
      <c r="BZ27" s="477"/>
      <c r="CA27" s="398" t="s">
        <v>85</v>
      </c>
      <c r="CB27" s="399">
        <v>272</v>
      </c>
      <c r="CC27" s="478"/>
      <c r="CD27" s="474"/>
      <c r="CE27" s="477"/>
      <c r="CF27" s="398" t="s">
        <v>85</v>
      </c>
      <c r="CG27" s="399"/>
      <c r="CH27" s="478"/>
      <c r="CI27" s="466"/>
    </row>
    <row r="28" ht="62.25" customHeight="1" spans="1:87">
      <c r="A28" s="404" t="s">
        <v>87</v>
      </c>
      <c r="B28" s="388" t="s">
        <v>88</v>
      </c>
      <c r="C28" s="389" t="s">
        <v>36</v>
      </c>
      <c r="D28" s="390" t="s">
        <v>89</v>
      </c>
      <c r="E28" s="402" t="s">
        <v>36</v>
      </c>
      <c r="F28" s="392" t="str">
        <f>IF(C28&lt;&gt;"NA",E28/E29,"NA")</f>
        <v>NA</v>
      </c>
      <c r="G28" s="393" t="str">
        <f>IF(F28="NA","NA",IF(F28&gt;=C28,1,0))</f>
        <v>NA</v>
      </c>
      <c r="H28" s="394" t="s">
        <v>36</v>
      </c>
      <c r="I28" s="390" t="s">
        <v>89</v>
      </c>
      <c r="J28" s="402"/>
      <c r="K28" s="392" t="str">
        <f>IF(H28&lt;&gt;"NA",J28/J29,"NA")</f>
        <v>NA</v>
      </c>
      <c r="L28" s="393" t="str">
        <f>IF(K28="NA","NA",IF(K28&gt;=H28,1,0))</f>
        <v>NA</v>
      </c>
      <c r="M28" s="394" t="s">
        <v>36</v>
      </c>
      <c r="N28" s="390" t="s">
        <v>89</v>
      </c>
      <c r="O28" s="402" t="s">
        <v>36</v>
      </c>
      <c r="P28" s="392" t="str">
        <f>IF(M28&lt;&gt;"NA",O28/O29,"NA")</f>
        <v>NA</v>
      </c>
      <c r="Q28" s="474" t="str">
        <f>IF(P28="NA","NA",IF(P28&gt;=M28,1,0))</f>
        <v>NA</v>
      </c>
      <c r="R28" s="475" t="s">
        <v>36</v>
      </c>
      <c r="S28" s="390" t="s">
        <v>89</v>
      </c>
      <c r="T28" s="402">
        <v>0</v>
      </c>
      <c r="U28" s="476" t="str">
        <f>IF(R28&lt;&gt;"NA",T28/T29,"NA")</f>
        <v>NA</v>
      </c>
      <c r="V28" s="474" t="str">
        <f>IF(U28="NA","NA",IF(U28&gt;=R28,1,0))</f>
        <v>NA</v>
      </c>
      <c r="W28" s="475" t="s">
        <v>36</v>
      </c>
      <c r="X28" s="390" t="s">
        <v>89</v>
      </c>
      <c r="Y28" s="402" t="s">
        <v>36</v>
      </c>
      <c r="Z28" s="476" t="str">
        <f>IF(W28&lt;&gt;"NA",Y28/Y29,"NA")</f>
        <v>NA</v>
      </c>
      <c r="AA28" s="474" t="str">
        <f>IF(Z28="NA","NA",IF(Z28&gt;=W28,1,0))</f>
        <v>NA</v>
      </c>
      <c r="AB28" s="475" t="s">
        <v>36</v>
      </c>
      <c r="AC28" s="390" t="s">
        <v>89</v>
      </c>
      <c r="AD28" s="402" t="s">
        <v>36</v>
      </c>
      <c r="AE28" s="476" t="str">
        <f>IF(AB28&lt;&gt;"NA",AD28/AD29,"NA")</f>
        <v>NA</v>
      </c>
      <c r="AF28" s="474" t="str">
        <f>IF(AE28="NA","NA",IF(AE28&gt;=AB28,1,0))</f>
        <v>NA</v>
      </c>
      <c r="AG28" s="475" t="s">
        <v>36</v>
      </c>
      <c r="AH28" s="390" t="s">
        <v>89</v>
      </c>
      <c r="AI28" s="402" t="s">
        <v>36</v>
      </c>
      <c r="AJ28" s="476" t="str">
        <f>IF(AG28&lt;&gt;"NA",AI28/AI29,"NA")</f>
        <v>NA</v>
      </c>
      <c r="AK28" s="474" t="str">
        <f>IF(AJ28="NA","NA",IF(AJ28&gt;=AG28,1,0))</f>
        <v>NA</v>
      </c>
      <c r="AL28" s="475" t="s">
        <v>36</v>
      </c>
      <c r="AM28" s="390" t="s">
        <v>89</v>
      </c>
      <c r="AN28" s="402"/>
      <c r="AO28" s="476" t="str">
        <f>IF(AL28&lt;&gt;"NA",AN28/AN29,"NA")</f>
        <v>NA</v>
      </c>
      <c r="AP28" s="474" t="str">
        <f>IF(AO28="NA","NA",IF(AO28&gt;=AL28,1,0))</f>
        <v>NA</v>
      </c>
      <c r="AQ28" s="475" t="s">
        <v>36</v>
      </c>
      <c r="AR28" s="390" t="s">
        <v>89</v>
      </c>
      <c r="AS28" s="402" t="s">
        <v>36</v>
      </c>
      <c r="AT28" s="476" t="str">
        <f>IF(AQ28&lt;&gt;"NA",AS28/AS29,"NA")</f>
        <v>NA</v>
      </c>
      <c r="AU28" s="474" t="str">
        <f>IF(AT28="NA","NA",IF(AT28&gt;=AQ28,1,0))</f>
        <v>NA</v>
      </c>
      <c r="AV28" s="475" t="s">
        <v>36</v>
      </c>
      <c r="AW28" s="390" t="s">
        <v>89</v>
      </c>
      <c r="AX28" s="402" t="s">
        <v>36</v>
      </c>
      <c r="AY28" s="476" t="str">
        <f>IF(AV28&lt;&gt;"NA",AX28/AX29,"NA")</f>
        <v>NA</v>
      </c>
      <c r="AZ28" s="474" t="str">
        <f>IF(AY28="NA","NA",IF(AY28&gt;=AV28,1,0))</f>
        <v>NA</v>
      </c>
      <c r="BA28" s="475"/>
      <c r="BB28" s="390" t="s">
        <v>90</v>
      </c>
      <c r="BC28" s="402">
        <v>0</v>
      </c>
      <c r="BD28" s="476" t="e">
        <f>IF(BA28&lt;&gt;"NA",BC28/BC29,"NA")</f>
        <v>#DIV/0!</v>
      </c>
      <c r="BE28" s="474" t="e">
        <f>IF(BD28="NA","NA",IF(BD28&gt;=BA28,1,0))</f>
        <v>#DIV/0!</v>
      </c>
      <c r="BF28" s="475" t="s">
        <v>36</v>
      </c>
      <c r="BG28" s="390" t="s">
        <v>89</v>
      </c>
      <c r="BH28" s="402"/>
      <c r="BI28" s="476" t="str">
        <f>IF(BF28&lt;&gt;"NA",BH28/BH29,"NA")</f>
        <v>NA</v>
      </c>
      <c r="BJ28" s="474" t="str">
        <f>IF(BI28="NA","NA",IF(BI28&gt;=BF28,1,0))</f>
        <v>NA</v>
      </c>
      <c r="BK28" s="475" t="s">
        <v>36</v>
      </c>
      <c r="BL28" s="390" t="s">
        <v>89</v>
      </c>
      <c r="BM28" s="402"/>
      <c r="BN28" s="476" t="str">
        <f>IF(BK28&lt;&gt;"NA",BM28/BM29,"NA")</f>
        <v>NA</v>
      </c>
      <c r="BO28" s="474" t="str">
        <f>IF(BN28="NA","NA",IF(BN28&gt;=BK28,1,0))</f>
        <v>NA</v>
      </c>
      <c r="BP28" s="475" t="s">
        <v>36</v>
      </c>
      <c r="BQ28" s="390" t="s">
        <v>89</v>
      </c>
      <c r="BR28" s="402"/>
      <c r="BS28" s="476" t="str">
        <f>IF(BP28&lt;&gt;"NA",BR28/BR29,"NA")</f>
        <v>NA</v>
      </c>
      <c r="BT28" s="474" t="str">
        <f>IF(BS28="NA","NA",IF(BS28&gt;=BP28,1,0))</f>
        <v>NA</v>
      </c>
      <c r="BU28" s="475" t="s">
        <v>36</v>
      </c>
      <c r="BV28" s="390" t="s">
        <v>89</v>
      </c>
      <c r="BW28" s="402"/>
      <c r="BX28" s="476" t="str">
        <f>IF(BU28&lt;&gt;"NA",BW28/BW29,"NA")</f>
        <v>NA</v>
      </c>
      <c r="BY28" s="474" t="str">
        <f>IF(BX28="NA","NA",IF(BX28&gt;=BU28,1,0))</f>
        <v>NA</v>
      </c>
      <c r="BZ28" s="475" t="s">
        <v>36</v>
      </c>
      <c r="CA28" s="390" t="s">
        <v>89</v>
      </c>
      <c r="CB28" s="402" t="s">
        <v>36</v>
      </c>
      <c r="CC28" s="476" t="str">
        <f>IF(BZ28&lt;&gt;"NA",CB28/CB29,"NA")</f>
        <v>NA</v>
      </c>
      <c r="CD28" s="474" t="str">
        <f>IF(CC28="NA","NA",IF(CC28&gt;=BZ28,1,0))</f>
        <v>NA</v>
      </c>
      <c r="CE28" s="475" t="s">
        <v>36</v>
      </c>
      <c r="CF28" s="390" t="s">
        <v>89</v>
      </c>
      <c r="CG28" s="402"/>
      <c r="CH28" s="476" t="str">
        <f>IF(CE28&lt;&gt;"NA",CG28/CG29,"NA")</f>
        <v>NA</v>
      </c>
      <c r="CI28" s="466" t="str">
        <f>IF(CH28="NA","NA",IF(CH28&gt;=CE28,1,0))</f>
        <v>NA</v>
      </c>
    </row>
    <row r="29" ht="62.25" customHeight="1" spans="1:87">
      <c r="A29" s="411"/>
      <c r="B29" s="396"/>
      <c r="C29" s="397"/>
      <c r="D29" s="398" t="s">
        <v>91</v>
      </c>
      <c r="E29" s="399" t="s">
        <v>36</v>
      </c>
      <c r="F29" s="400"/>
      <c r="G29" s="393"/>
      <c r="H29" s="401"/>
      <c r="I29" s="398" t="s">
        <v>91</v>
      </c>
      <c r="J29" s="399"/>
      <c r="K29" s="400"/>
      <c r="L29" s="393"/>
      <c r="M29" s="401"/>
      <c r="N29" s="398" t="s">
        <v>91</v>
      </c>
      <c r="O29" s="399" t="s">
        <v>36</v>
      </c>
      <c r="P29" s="400"/>
      <c r="Q29" s="474"/>
      <c r="R29" s="477"/>
      <c r="S29" s="398" t="s">
        <v>91</v>
      </c>
      <c r="T29" s="399">
        <v>0</v>
      </c>
      <c r="U29" s="478"/>
      <c r="V29" s="474"/>
      <c r="W29" s="477"/>
      <c r="X29" s="398" t="s">
        <v>91</v>
      </c>
      <c r="Y29" s="399" t="s">
        <v>36</v>
      </c>
      <c r="Z29" s="478"/>
      <c r="AA29" s="474"/>
      <c r="AB29" s="477"/>
      <c r="AC29" s="398" t="s">
        <v>91</v>
      </c>
      <c r="AD29" s="399" t="s">
        <v>36</v>
      </c>
      <c r="AE29" s="478"/>
      <c r="AF29" s="474"/>
      <c r="AG29" s="477"/>
      <c r="AH29" s="398" t="s">
        <v>91</v>
      </c>
      <c r="AI29" s="399" t="s">
        <v>36</v>
      </c>
      <c r="AJ29" s="478"/>
      <c r="AK29" s="474"/>
      <c r="AL29" s="477"/>
      <c r="AM29" s="398" t="s">
        <v>91</v>
      </c>
      <c r="AN29" s="399"/>
      <c r="AO29" s="478"/>
      <c r="AP29" s="474"/>
      <c r="AQ29" s="477"/>
      <c r="AR29" s="398" t="s">
        <v>91</v>
      </c>
      <c r="AS29" s="399" t="s">
        <v>36</v>
      </c>
      <c r="AT29" s="478"/>
      <c r="AU29" s="474"/>
      <c r="AV29" s="477"/>
      <c r="AW29" s="398" t="s">
        <v>91</v>
      </c>
      <c r="AX29" s="399" t="s">
        <v>36</v>
      </c>
      <c r="AY29" s="478"/>
      <c r="AZ29" s="474"/>
      <c r="BA29" s="477"/>
      <c r="BB29" s="398" t="s">
        <v>92</v>
      </c>
      <c r="BC29" s="399">
        <v>0</v>
      </c>
      <c r="BD29" s="478"/>
      <c r="BE29" s="474"/>
      <c r="BF29" s="477"/>
      <c r="BG29" s="398" t="s">
        <v>91</v>
      </c>
      <c r="BH29" s="399"/>
      <c r="BI29" s="478"/>
      <c r="BJ29" s="474"/>
      <c r="BK29" s="477"/>
      <c r="BL29" s="398" t="s">
        <v>91</v>
      </c>
      <c r="BM29" s="399"/>
      <c r="BN29" s="478"/>
      <c r="BO29" s="474"/>
      <c r="BP29" s="477"/>
      <c r="BQ29" s="398" t="s">
        <v>91</v>
      </c>
      <c r="BR29" s="399"/>
      <c r="BS29" s="478"/>
      <c r="BT29" s="474"/>
      <c r="BU29" s="477"/>
      <c r="BV29" s="398" t="s">
        <v>91</v>
      </c>
      <c r="BW29" s="399"/>
      <c r="BX29" s="478"/>
      <c r="BY29" s="474"/>
      <c r="BZ29" s="477"/>
      <c r="CA29" s="398" t="s">
        <v>91</v>
      </c>
      <c r="CB29" s="399" t="s">
        <v>36</v>
      </c>
      <c r="CC29" s="478"/>
      <c r="CD29" s="474"/>
      <c r="CE29" s="477"/>
      <c r="CF29" s="398" t="s">
        <v>91</v>
      </c>
      <c r="CG29" s="399"/>
      <c r="CH29" s="478"/>
      <c r="CI29" s="466"/>
    </row>
    <row r="30" ht="62.25" customHeight="1" spans="1:87">
      <c r="A30" s="411"/>
      <c r="B30" s="405" t="s">
        <v>93</v>
      </c>
      <c r="C30" s="406" t="s">
        <v>36</v>
      </c>
      <c r="D30" s="407" t="s">
        <v>94</v>
      </c>
      <c r="E30" s="408" t="s">
        <v>36</v>
      </c>
      <c r="F30" s="409" t="str">
        <f>IF(C30&lt;&gt;"NA",E30,"NA")</f>
        <v>NA</v>
      </c>
      <c r="G30" s="393" t="str">
        <f>IF(F30="NA","NA",IF(F30&gt;=C30,1,0))</f>
        <v>NA</v>
      </c>
      <c r="H30" s="410" t="s">
        <v>36</v>
      </c>
      <c r="I30" s="407" t="s">
        <v>94</v>
      </c>
      <c r="J30" s="408"/>
      <c r="K30" s="409" t="str">
        <f>IF(H30&lt;&gt;"NA",J30,"NA")</f>
        <v>NA</v>
      </c>
      <c r="L30" s="393" t="str">
        <f>IF(K30="NA","NA",IF(K30&gt;=H30,1,0))</f>
        <v>NA</v>
      </c>
      <c r="M30" s="410" t="s">
        <v>36</v>
      </c>
      <c r="N30" s="407" t="s">
        <v>94</v>
      </c>
      <c r="O30" s="408">
        <v>0</v>
      </c>
      <c r="P30" s="409" t="str">
        <f>IF(M30&lt;&gt;"NA",O30,"NA")</f>
        <v>NA</v>
      </c>
      <c r="Q30" s="393" t="str">
        <f>IF(P30="NA","NA",IF(P30&gt;=M30,1,0))</f>
        <v>NA</v>
      </c>
      <c r="R30" s="410" t="s">
        <v>36</v>
      </c>
      <c r="S30" s="407" t="s">
        <v>94</v>
      </c>
      <c r="T30" s="408">
        <v>0</v>
      </c>
      <c r="U30" s="409" t="str">
        <f>IF(R30&lt;&gt;"NA",T30,"NA")</f>
        <v>NA</v>
      </c>
      <c r="V30" s="393" t="str">
        <f>IF(U30="NA","NA",IF(U30&gt;=R30,1,0))</f>
        <v>NA</v>
      </c>
      <c r="W30" s="410">
        <v>1</v>
      </c>
      <c r="X30" s="407" t="s">
        <v>94</v>
      </c>
      <c r="Y30" s="408">
        <v>0</v>
      </c>
      <c r="Z30" s="409">
        <f>IF(W30&lt;&gt;"NA",Y30,"NA")</f>
        <v>0</v>
      </c>
      <c r="AA30" s="393">
        <f>IF(Z30="NA","NA",IF(Z30&gt;=W30,1,0))</f>
        <v>0</v>
      </c>
      <c r="AB30" s="410" t="s">
        <v>36</v>
      </c>
      <c r="AC30" s="407" t="s">
        <v>94</v>
      </c>
      <c r="AD30" s="408" t="s">
        <v>36</v>
      </c>
      <c r="AE30" s="409" t="str">
        <f>IF(AB30&lt;&gt;"NA",AD30,"NA")</f>
        <v>NA</v>
      </c>
      <c r="AF30" s="393" t="str">
        <f>IF(AE30="NA","NA",IF(AE30&gt;=AB30,1,0))</f>
        <v>NA</v>
      </c>
      <c r="AG30" s="410">
        <v>4</v>
      </c>
      <c r="AH30" s="407" t="s">
        <v>94</v>
      </c>
      <c r="AI30" s="408">
        <v>6</v>
      </c>
      <c r="AJ30" s="409">
        <f>IF(AG30&lt;&gt;"NA",AI30,"NA")</f>
        <v>6</v>
      </c>
      <c r="AK30" s="393">
        <f>IF(AJ30="NA","NA",IF(AJ30&gt;=AG30,1,0))</f>
        <v>1</v>
      </c>
      <c r="AL30" s="410" t="s">
        <v>36</v>
      </c>
      <c r="AM30" s="407" t="s">
        <v>94</v>
      </c>
      <c r="AN30" s="408"/>
      <c r="AO30" s="409" t="str">
        <f>IF(AL30&lt;&gt;"NA",AN30,"NA")</f>
        <v>NA</v>
      </c>
      <c r="AP30" s="393" t="str">
        <f>IF(AO30="NA","NA",IF(AO30&gt;=AL30,1,0))</f>
        <v>NA</v>
      </c>
      <c r="AQ30" s="410" t="s">
        <v>36</v>
      </c>
      <c r="AR30" s="407" t="s">
        <v>94</v>
      </c>
      <c r="AS30" s="408" t="s">
        <v>36</v>
      </c>
      <c r="AT30" s="409" t="str">
        <f>IF(AQ30&lt;&gt;"NA",AS30,"NA")</f>
        <v>NA</v>
      </c>
      <c r="AU30" s="393" t="str">
        <f>IF(AT30="NA","NA",IF(AT30&gt;=AQ30,1,0))</f>
        <v>NA</v>
      </c>
      <c r="AV30" s="410" t="s">
        <v>36</v>
      </c>
      <c r="AW30" s="407" t="s">
        <v>94</v>
      </c>
      <c r="AX30" s="408" t="s">
        <v>36</v>
      </c>
      <c r="AY30" s="409" t="str">
        <f>IF(AV30&lt;&gt;"NA",AX30,"NA")</f>
        <v>NA</v>
      </c>
      <c r="AZ30" s="393" t="str">
        <f>IF(AY30="NA","NA",IF(AY30&gt;=AV30,1,0))</f>
        <v>NA</v>
      </c>
      <c r="BA30" s="410"/>
      <c r="BB30" s="407" t="s">
        <v>95</v>
      </c>
      <c r="BC30" s="408">
        <v>0</v>
      </c>
      <c r="BD30" s="409">
        <f>IF(BA30&lt;&gt;"NA",BC30,"NA")</f>
        <v>0</v>
      </c>
      <c r="BE30" s="393">
        <f>IF(BD30="NA","NA",IF(BD30&gt;=BA30,1,0))</f>
        <v>1</v>
      </c>
      <c r="BF30" s="410" t="s">
        <v>36</v>
      </c>
      <c r="BG30" s="407" t="s">
        <v>94</v>
      </c>
      <c r="BH30" s="408"/>
      <c r="BI30" s="409" t="str">
        <f>IF(BF30&lt;&gt;"NA",BH30,"NA")</f>
        <v>NA</v>
      </c>
      <c r="BJ30" s="393" t="str">
        <f>IF(BI30="NA","NA",IF(BI30&gt;=BF30,1,0))</f>
        <v>NA</v>
      </c>
      <c r="BK30" s="410" t="s">
        <v>36</v>
      </c>
      <c r="BL30" s="407" t="s">
        <v>94</v>
      </c>
      <c r="BM30" s="408"/>
      <c r="BN30" s="409" t="str">
        <f>IF(BK30&lt;&gt;"NA",BM30,"NA")</f>
        <v>NA</v>
      </c>
      <c r="BO30" s="393" t="str">
        <f>IF(BN30="NA","NA",IF(BN30&gt;=BK30,1,0))</f>
        <v>NA</v>
      </c>
      <c r="BP30" s="410">
        <v>1</v>
      </c>
      <c r="BQ30" s="407" t="s">
        <v>94</v>
      </c>
      <c r="BR30" s="408">
        <v>1</v>
      </c>
      <c r="BS30" s="409">
        <f>IF(BP30&lt;&gt;"NA",BR30,"NA")</f>
        <v>1</v>
      </c>
      <c r="BT30" s="393">
        <f>IF(BS30="NA","NA",IF(BS30&gt;=BP30,1,0))</f>
        <v>1</v>
      </c>
      <c r="BU30" s="410" t="s">
        <v>36</v>
      </c>
      <c r="BV30" s="407" t="s">
        <v>94</v>
      </c>
      <c r="BW30" s="408"/>
      <c r="BX30" s="409" t="str">
        <f>IF(BU30&lt;&gt;"NA",BW30,"NA")</f>
        <v>NA</v>
      </c>
      <c r="BY30" s="393" t="str">
        <f>IF(BX30="NA","NA",IF(BX30&gt;=BU30,1,0))</f>
        <v>NA</v>
      </c>
      <c r="BZ30" s="410">
        <v>4</v>
      </c>
      <c r="CA30" s="407" t="s">
        <v>94</v>
      </c>
      <c r="CB30" s="408">
        <v>0</v>
      </c>
      <c r="CC30" s="409">
        <f>IF(BZ30&lt;&gt;"NA",CB30,"NA")</f>
        <v>0</v>
      </c>
      <c r="CD30" s="393">
        <f>IF(CC30="NA","NA",IF(CC30&gt;=BZ30,1,0))</f>
        <v>0</v>
      </c>
      <c r="CE30" s="410" t="s">
        <v>36</v>
      </c>
      <c r="CF30" s="407" t="s">
        <v>94</v>
      </c>
      <c r="CG30" s="408"/>
      <c r="CH30" s="409" t="str">
        <f>IF(CE30&lt;&gt;"NA",CG30,"NA")</f>
        <v>NA</v>
      </c>
      <c r="CI30" s="393" t="str">
        <f>IF(CH30="NA","NA",IF(CH30&gt;=CE30,1,0))</f>
        <v>NA</v>
      </c>
    </row>
    <row r="31" ht="62.25" customHeight="1" spans="1:87">
      <c r="A31" s="411"/>
      <c r="B31" s="405" t="s">
        <v>96</v>
      </c>
      <c r="C31" s="406">
        <v>6</v>
      </c>
      <c r="D31" s="407" t="s">
        <v>97</v>
      </c>
      <c r="E31" s="408">
        <v>1</v>
      </c>
      <c r="F31" s="409">
        <f>IF(C31&lt;&gt;"NA",E31,"NA")</f>
        <v>1</v>
      </c>
      <c r="G31" s="393">
        <f>IF(F31="NA","NA",IF(F31&gt;=C31,1,0))</f>
        <v>0</v>
      </c>
      <c r="H31" s="410" t="s">
        <v>36</v>
      </c>
      <c r="I31" s="407" t="s">
        <v>97</v>
      </c>
      <c r="J31" s="408"/>
      <c r="K31" s="409" t="str">
        <f>IF(H31&lt;&gt;"NA",J31,"NA")</f>
        <v>NA</v>
      </c>
      <c r="L31" s="393" t="str">
        <f>IF(K31="NA","NA",IF(K31&gt;=H31,1,0))</f>
        <v>NA</v>
      </c>
      <c r="M31" s="410">
        <v>7</v>
      </c>
      <c r="N31" s="407" t="s">
        <v>97</v>
      </c>
      <c r="O31" s="408">
        <v>1</v>
      </c>
      <c r="P31" s="409">
        <f>IF(M31&lt;&gt;"NA",O31,"NA")</f>
        <v>1</v>
      </c>
      <c r="Q31" s="393">
        <f>IF(P31="NA","NA",IF(P31&gt;=M31,1,0))</f>
        <v>0</v>
      </c>
      <c r="R31" s="410">
        <v>1</v>
      </c>
      <c r="S31" s="407" t="s">
        <v>97</v>
      </c>
      <c r="T31" s="408">
        <v>2</v>
      </c>
      <c r="U31" s="409">
        <f>IF(R31&lt;&gt;"NA",T31,"NA")</f>
        <v>2</v>
      </c>
      <c r="V31" s="393">
        <f>IF(U31="NA","NA",IF(U31&gt;=R31,1,0))</f>
        <v>1</v>
      </c>
      <c r="W31" s="410">
        <v>1</v>
      </c>
      <c r="X31" s="407" t="s">
        <v>97</v>
      </c>
      <c r="Y31" s="408">
        <v>1</v>
      </c>
      <c r="Z31" s="409">
        <f>IF(W31&lt;&gt;"NA",Y31,"NA")</f>
        <v>1</v>
      </c>
      <c r="AA31" s="393">
        <f>IF(Z31="NA","NA",IF(Z31&gt;=W31,1,0))</f>
        <v>1</v>
      </c>
      <c r="AB31" s="410">
        <v>1</v>
      </c>
      <c r="AC31" s="407" t="s">
        <v>97</v>
      </c>
      <c r="AD31" s="408">
        <v>1</v>
      </c>
      <c r="AE31" s="409">
        <f>IF(AB31&lt;&gt;"NA",AD31,"NA")</f>
        <v>1</v>
      </c>
      <c r="AF31" s="393">
        <f>IF(AE31="NA","NA",IF(AE31&gt;=AB31,1,0))</f>
        <v>1</v>
      </c>
      <c r="AG31" s="410">
        <v>15</v>
      </c>
      <c r="AH31" s="407" t="s">
        <v>97</v>
      </c>
      <c r="AI31" s="408">
        <v>26</v>
      </c>
      <c r="AJ31" s="409">
        <f>IF(AG31&lt;&gt;"NA",AI31,"NA")</f>
        <v>26</v>
      </c>
      <c r="AK31" s="393">
        <f>IF(AJ31="NA","NA",IF(AJ31&gt;=AG31,1,0))</f>
        <v>1</v>
      </c>
      <c r="AL31" s="410" t="s">
        <v>36</v>
      </c>
      <c r="AM31" s="407" t="s">
        <v>97</v>
      </c>
      <c r="AN31" s="408"/>
      <c r="AO31" s="409" t="str">
        <f>IF(AL31&lt;&gt;"NA",AN31,"NA")</f>
        <v>NA</v>
      </c>
      <c r="AP31" s="393" t="str">
        <f>IF(AO31="NA","NA",IF(AO31&gt;=AL31,1,0))</f>
        <v>NA</v>
      </c>
      <c r="AQ31" s="410">
        <v>5</v>
      </c>
      <c r="AR31" s="407" t="s">
        <v>97</v>
      </c>
      <c r="AS31" s="408">
        <v>21</v>
      </c>
      <c r="AT31" s="409">
        <f>IF(AQ31&lt;&gt;"NA",AS31,"NA")</f>
        <v>21</v>
      </c>
      <c r="AU31" s="393">
        <f>IF(AT31="NA","NA",IF(AT31&gt;=AQ31,1,0))</f>
        <v>1</v>
      </c>
      <c r="AV31" s="410" t="s">
        <v>36</v>
      </c>
      <c r="AW31" s="407" t="s">
        <v>97</v>
      </c>
      <c r="AX31" s="408" t="s">
        <v>36</v>
      </c>
      <c r="AY31" s="409" t="str">
        <f>IF(AV31&lt;&gt;"NA",AX31,"NA")</f>
        <v>NA</v>
      </c>
      <c r="AZ31" s="393" t="str">
        <f>IF(AY31="NA","NA",IF(AY31&gt;=AV31,1,0))</f>
        <v>NA</v>
      </c>
      <c r="BA31" s="410"/>
      <c r="BB31" s="407" t="s">
        <v>98</v>
      </c>
      <c r="BC31" s="408">
        <v>0</v>
      </c>
      <c r="BD31" s="409">
        <f>IF(BA31&lt;&gt;"NA",BC31,"NA")</f>
        <v>0</v>
      </c>
      <c r="BE31" s="393">
        <f>IF(BD31="NA","NA",IF(BD31&gt;=BA31,1,0))</f>
        <v>1</v>
      </c>
      <c r="BF31" s="410" t="s">
        <v>36</v>
      </c>
      <c r="BG31" s="407" t="s">
        <v>97</v>
      </c>
      <c r="BH31" s="408"/>
      <c r="BI31" s="409" t="str">
        <f>IF(BF31&lt;&gt;"NA",BH31,"NA")</f>
        <v>NA</v>
      </c>
      <c r="BJ31" s="393" t="str">
        <f>IF(BI31="NA","NA",IF(BI31&gt;=BF31,1,0))</f>
        <v>NA</v>
      </c>
      <c r="BK31" s="410" t="s">
        <v>36</v>
      </c>
      <c r="BL31" s="407" t="s">
        <v>97</v>
      </c>
      <c r="BM31" s="408"/>
      <c r="BN31" s="409" t="str">
        <f>IF(BK31&lt;&gt;"NA",BM31,"NA")</f>
        <v>NA</v>
      </c>
      <c r="BO31" s="393" t="str">
        <f>IF(BN31="NA","NA",IF(BN31&gt;=BK31,1,0))</f>
        <v>NA</v>
      </c>
      <c r="BP31" s="410">
        <v>1</v>
      </c>
      <c r="BQ31" s="407" t="s">
        <v>97</v>
      </c>
      <c r="BR31" s="408">
        <v>2</v>
      </c>
      <c r="BS31" s="409">
        <f>IF(BP31&lt;&gt;"NA",BR31,"NA")</f>
        <v>2</v>
      </c>
      <c r="BT31" s="393">
        <f>IF(BS31="NA","NA",IF(BS31&gt;=BP31,1,0))</f>
        <v>1</v>
      </c>
      <c r="BU31" s="410" t="s">
        <v>36</v>
      </c>
      <c r="BV31" s="407" t="s">
        <v>97</v>
      </c>
      <c r="BW31" s="408"/>
      <c r="BX31" s="409" t="str">
        <f>IF(BU31&lt;&gt;"NA",BW31,"NA")</f>
        <v>NA</v>
      </c>
      <c r="BY31" s="393" t="str">
        <f>IF(BX31="NA","NA",IF(BX31&gt;=BU31,1,0))</f>
        <v>NA</v>
      </c>
      <c r="BZ31" s="410">
        <v>1</v>
      </c>
      <c r="CA31" s="407" t="s">
        <v>97</v>
      </c>
      <c r="CB31" s="408">
        <v>0</v>
      </c>
      <c r="CC31" s="409">
        <f>IF(BZ31&lt;&gt;"NA",CB31,"NA")</f>
        <v>0</v>
      </c>
      <c r="CD31" s="393">
        <f>IF(CC31="NA","NA",IF(CC31&gt;=BZ31,1,0))</f>
        <v>0</v>
      </c>
      <c r="CE31" s="410" t="s">
        <v>36</v>
      </c>
      <c r="CF31" s="407" t="s">
        <v>97</v>
      </c>
      <c r="CG31" s="408"/>
      <c r="CH31" s="409" t="str">
        <f>IF(CE31&lt;&gt;"NA",CG31,"NA")</f>
        <v>NA</v>
      </c>
      <c r="CI31" s="393" t="str">
        <f>IF(CH31="NA","NA",IF(CH31&gt;=CE31,1,0))</f>
        <v>NA</v>
      </c>
    </row>
    <row r="32" ht="62.25" customHeight="1" spans="1:87">
      <c r="A32" s="414"/>
      <c r="B32" s="405" t="s">
        <v>99</v>
      </c>
      <c r="C32" s="406">
        <v>21</v>
      </c>
      <c r="D32" s="407" t="s">
        <v>100</v>
      </c>
      <c r="E32" s="408">
        <v>4</v>
      </c>
      <c r="F32" s="409">
        <f>IF(C32&lt;&gt;"NA",E32,"NA")</f>
        <v>4</v>
      </c>
      <c r="G32" s="393">
        <f>IF(F32="NA","NA",IF(F32&gt;=C32,1,0))</f>
        <v>0</v>
      </c>
      <c r="H32" s="410" t="s">
        <v>36</v>
      </c>
      <c r="I32" s="407" t="s">
        <v>100</v>
      </c>
      <c r="J32" s="408"/>
      <c r="K32" s="409" t="str">
        <f>IF(H32&lt;&gt;"NA",J32,"NA")</f>
        <v>NA</v>
      </c>
      <c r="L32" s="393" t="str">
        <f>IF(K32="NA","NA",IF(K32&gt;=H32,1,0))</f>
        <v>NA</v>
      </c>
      <c r="M32" s="410">
        <v>125</v>
      </c>
      <c r="N32" s="407" t="s">
        <v>100</v>
      </c>
      <c r="O32" s="408">
        <v>125</v>
      </c>
      <c r="P32" s="409">
        <f>IF(M32&lt;&gt;"NA",O32,"NA")</f>
        <v>125</v>
      </c>
      <c r="Q32" s="393">
        <f>IF(P32="NA","NA",IF(P32&gt;=M32,1,0))</f>
        <v>1</v>
      </c>
      <c r="R32" s="410">
        <v>10</v>
      </c>
      <c r="S32" s="407" t="s">
        <v>100</v>
      </c>
      <c r="T32" s="408">
        <v>10</v>
      </c>
      <c r="U32" s="409">
        <f>IF(R32&lt;&gt;"NA",T32,"NA")</f>
        <v>10</v>
      </c>
      <c r="V32" s="393">
        <f>IF(U32="NA","NA",IF(U32&gt;=R32,1,0))</f>
        <v>1</v>
      </c>
      <c r="W32" s="410">
        <v>14</v>
      </c>
      <c r="X32" s="407" t="s">
        <v>100</v>
      </c>
      <c r="Y32" s="408">
        <v>14</v>
      </c>
      <c r="Z32" s="409">
        <f>IF(W32&lt;&gt;"NA",Y32,"NA")</f>
        <v>14</v>
      </c>
      <c r="AA32" s="393">
        <f>IF(Z32="NA","NA",IF(Z32&gt;=W32,1,0))</f>
        <v>1</v>
      </c>
      <c r="AB32" s="410">
        <v>20</v>
      </c>
      <c r="AC32" s="407" t="s">
        <v>100</v>
      </c>
      <c r="AD32" s="408">
        <v>7</v>
      </c>
      <c r="AE32" s="409">
        <f>IF(AB32&lt;&gt;"NA",AD32,"NA")</f>
        <v>7</v>
      </c>
      <c r="AF32" s="393">
        <f>IF(AE32="NA","NA",IF(AE32&gt;=AB32,1,0))</f>
        <v>0</v>
      </c>
      <c r="AG32" s="410">
        <v>50</v>
      </c>
      <c r="AH32" s="407" t="s">
        <v>100</v>
      </c>
      <c r="AI32" s="408">
        <v>63</v>
      </c>
      <c r="AJ32" s="409">
        <f>IF(AG32&lt;&gt;"NA",AI32,"NA")</f>
        <v>63</v>
      </c>
      <c r="AK32" s="393">
        <f>IF(AJ32="NA","NA",IF(AJ32&gt;=AG32,1,0))</f>
        <v>1</v>
      </c>
      <c r="AL32" s="410" t="s">
        <v>36</v>
      </c>
      <c r="AM32" s="407" t="s">
        <v>100</v>
      </c>
      <c r="AN32" s="408"/>
      <c r="AO32" s="409" t="str">
        <f>IF(AL32&lt;&gt;"NA",AN32,"NA")</f>
        <v>NA</v>
      </c>
      <c r="AP32" s="393" t="str">
        <f>IF(AO32="NA","NA",IF(AO32&gt;=AL32,1,0))</f>
        <v>NA</v>
      </c>
      <c r="AQ32" s="410">
        <v>72</v>
      </c>
      <c r="AR32" s="407" t="s">
        <v>100</v>
      </c>
      <c r="AS32" s="408">
        <v>75</v>
      </c>
      <c r="AT32" s="409">
        <f>IF(AQ32&lt;&gt;"NA",AS32,"NA")</f>
        <v>75</v>
      </c>
      <c r="AU32" s="393">
        <f>IF(AT32="NA","NA",IF(AT32&gt;=AQ32,1,0))</f>
        <v>1</v>
      </c>
      <c r="AV32" s="410" t="s">
        <v>36</v>
      </c>
      <c r="AW32" s="407" t="s">
        <v>100</v>
      </c>
      <c r="AX32" s="408" t="s">
        <v>36</v>
      </c>
      <c r="AY32" s="409" t="str">
        <f>IF(AV32&lt;&gt;"NA",AX32,"NA")</f>
        <v>NA</v>
      </c>
      <c r="AZ32" s="393" t="str">
        <f>IF(AY32="NA","NA",IF(AY32&gt;=AV32,1,0))</f>
        <v>NA</v>
      </c>
      <c r="BA32" s="410"/>
      <c r="BB32" s="407" t="s">
        <v>101</v>
      </c>
      <c r="BC32" s="408">
        <v>0</v>
      </c>
      <c r="BD32" s="409">
        <f>IF(BA32&lt;&gt;"NA",BC32,"NA")</f>
        <v>0</v>
      </c>
      <c r="BE32" s="393">
        <f>IF(BD32="NA","NA",IF(BD32&gt;=BA32,1,0))</f>
        <v>1</v>
      </c>
      <c r="BF32" s="410" t="s">
        <v>36</v>
      </c>
      <c r="BG32" s="407" t="s">
        <v>100</v>
      </c>
      <c r="BH32" s="408"/>
      <c r="BI32" s="409" t="str">
        <f>IF(BF32&lt;&gt;"NA",BH32,"NA")</f>
        <v>NA</v>
      </c>
      <c r="BJ32" s="393" t="str">
        <f>IF(BI32="NA","NA",IF(BI32&gt;=BF32,1,0))</f>
        <v>NA</v>
      </c>
      <c r="BK32" s="410" t="s">
        <v>36</v>
      </c>
      <c r="BL32" s="407" t="s">
        <v>100</v>
      </c>
      <c r="BM32" s="408"/>
      <c r="BN32" s="409" t="str">
        <f>IF(BK32&lt;&gt;"NA",BM32,"NA")</f>
        <v>NA</v>
      </c>
      <c r="BO32" s="393" t="str">
        <f>IF(BN32="NA","NA",IF(BN32&gt;=BK32,1,0))</f>
        <v>NA</v>
      </c>
      <c r="BP32" s="410">
        <v>3</v>
      </c>
      <c r="BQ32" s="407" t="s">
        <v>100</v>
      </c>
      <c r="BR32" s="408">
        <v>26</v>
      </c>
      <c r="BS32" s="409">
        <f>IF(BP32&lt;&gt;"NA",BR32,"NA")</f>
        <v>26</v>
      </c>
      <c r="BT32" s="393">
        <f>IF(BS32="NA","NA",IF(BS32&gt;=BP32,1,0))</f>
        <v>1</v>
      </c>
      <c r="BU32" s="410" t="s">
        <v>36</v>
      </c>
      <c r="BV32" s="407" t="s">
        <v>100</v>
      </c>
      <c r="BW32" s="408"/>
      <c r="BX32" s="409" t="str">
        <f>IF(BU32&lt;&gt;"NA",BW32,"NA")</f>
        <v>NA</v>
      </c>
      <c r="BY32" s="393" t="str">
        <f>IF(BX32="NA","NA",IF(BX32&gt;=BU32,1,0))</f>
        <v>NA</v>
      </c>
      <c r="BZ32" s="410">
        <v>2</v>
      </c>
      <c r="CA32" s="407" t="s">
        <v>100</v>
      </c>
      <c r="CB32" s="408">
        <v>3</v>
      </c>
      <c r="CC32" s="409">
        <f>IF(BZ32&lt;&gt;"NA",CB32,"NA")</f>
        <v>3</v>
      </c>
      <c r="CD32" s="393">
        <f>IF(CC32="NA","NA",IF(CC32&gt;=BZ32,1,0))</f>
        <v>1</v>
      </c>
      <c r="CE32" s="410" t="s">
        <v>36</v>
      </c>
      <c r="CF32" s="407" t="s">
        <v>100</v>
      </c>
      <c r="CG32" s="408"/>
      <c r="CH32" s="409" t="str">
        <f>IF(CE32&lt;&gt;"NA",CG32,"NA")</f>
        <v>NA</v>
      </c>
      <c r="CI32" s="393" t="str">
        <f>IF(CH32="NA","NA",IF(CH32&gt;=CE32,1,0))</f>
        <v>NA</v>
      </c>
    </row>
    <row r="33" ht="62.25" customHeight="1" spans="1:87">
      <c r="A33" s="404" t="s">
        <v>102</v>
      </c>
      <c r="B33" s="405" t="s">
        <v>103</v>
      </c>
      <c r="C33" s="406" t="s">
        <v>36</v>
      </c>
      <c r="D33" s="407" t="s">
        <v>104</v>
      </c>
      <c r="E33" s="408" t="s">
        <v>36</v>
      </c>
      <c r="F33" s="409" t="str">
        <f>IF(C33&lt;&gt;"NA",E33,"NA")</f>
        <v>NA</v>
      </c>
      <c r="G33" s="393" t="str">
        <f>IF(F33="NA","NA",IF(F33&gt;=C33,1,0))</f>
        <v>NA</v>
      </c>
      <c r="H33" s="410" t="s">
        <v>36</v>
      </c>
      <c r="I33" s="407" t="s">
        <v>104</v>
      </c>
      <c r="J33" s="408"/>
      <c r="K33" s="409" t="str">
        <f>IF(H33&lt;&gt;"NA",J33,"NA")</f>
        <v>NA</v>
      </c>
      <c r="L33" s="393" t="str">
        <f>IF(K33="NA","NA",IF(K33&gt;=H33,1,0))</f>
        <v>NA</v>
      </c>
      <c r="M33" s="410">
        <v>5</v>
      </c>
      <c r="N33" s="407" t="s">
        <v>104</v>
      </c>
      <c r="O33" s="408">
        <v>0</v>
      </c>
      <c r="P33" s="409">
        <f>IF(M33&lt;&gt;"NA",O33,"NA")</f>
        <v>0</v>
      </c>
      <c r="Q33" s="393">
        <f>IF(P33="NA","NA",IF(P33&gt;=M33,1,0))</f>
        <v>0</v>
      </c>
      <c r="R33" s="410" t="s">
        <v>36</v>
      </c>
      <c r="S33" s="407" t="s">
        <v>104</v>
      </c>
      <c r="T33" s="408">
        <v>0</v>
      </c>
      <c r="U33" s="409" t="str">
        <f>IF(R33&lt;&gt;"NA",T33,"NA")</f>
        <v>NA</v>
      </c>
      <c r="V33" s="393" t="str">
        <f>IF(U33="NA","NA",IF(U33&gt;=R33,1,0))</f>
        <v>NA</v>
      </c>
      <c r="W33" s="410" t="s">
        <v>36</v>
      </c>
      <c r="X33" s="407" t="s">
        <v>104</v>
      </c>
      <c r="Y33" s="408" t="s">
        <v>36</v>
      </c>
      <c r="Z33" s="409" t="str">
        <f>IF(W33&lt;&gt;"NA",Y33,"NA")</f>
        <v>NA</v>
      </c>
      <c r="AA33" s="393" t="str">
        <f>IF(Z33="NA","NA",IF(Z33&gt;=W33,1,0))</f>
        <v>NA</v>
      </c>
      <c r="AB33" s="410" t="s">
        <v>36</v>
      </c>
      <c r="AC33" s="407" t="s">
        <v>104</v>
      </c>
      <c r="AD33" s="408" t="s">
        <v>36</v>
      </c>
      <c r="AE33" s="409" t="str">
        <f>IF(AB33&lt;&gt;"NA",AD33,"NA")</f>
        <v>NA</v>
      </c>
      <c r="AF33" s="393" t="str">
        <f>IF(AE33="NA","NA",IF(AE33&gt;=AB33,1,0))</f>
        <v>NA</v>
      </c>
      <c r="AG33" s="410" t="s">
        <v>36</v>
      </c>
      <c r="AH33" s="407" t="s">
        <v>104</v>
      </c>
      <c r="AI33" s="408" t="s">
        <v>36</v>
      </c>
      <c r="AJ33" s="409" t="str">
        <f>IF(AG33&lt;&gt;"NA",AI33,"NA")</f>
        <v>NA</v>
      </c>
      <c r="AK33" s="393" t="str">
        <f>IF(AJ33="NA","NA",IF(AJ33&gt;=AG33,1,0))</f>
        <v>NA</v>
      </c>
      <c r="AL33" s="410" t="s">
        <v>36</v>
      </c>
      <c r="AM33" s="407" t="s">
        <v>104</v>
      </c>
      <c r="AN33" s="408"/>
      <c r="AO33" s="409" t="str">
        <f>IF(AL33&lt;&gt;"NA",AN33,"NA")</f>
        <v>NA</v>
      </c>
      <c r="AP33" s="393" t="str">
        <f>IF(AO33="NA","NA",IF(AO33&gt;=AL33,1,0))</f>
        <v>NA</v>
      </c>
      <c r="AQ33" s="410" t="s">
        <v>36</v>
      </c>
      <c r="AR33" s="407" t="s">
        <v>104</v>
      </c>
      <c r="AS33" s="408" t="s">
        <v>36</v>
      </c>
      <c r="AT33" s="409" t="str">
        <f>IF(AQ33&lt;&gt;"NA",AS33,"NA")</f>
        <v>NA</v>
      </c>
      <c r="AU33" s="393" t="str">
        <f>IF(AT33="NA","NA",IF(AT33&gt;=AQ33,1,0))</f>
        <v>NA</v>
      </c>
      <c r="AV33" s="410" t="s">
        <v>36</v>
      </c>
      <c r="AW33" s="407" t="s">
        <v>104</v>
      </c>
      <c r="AX33" s="408" t="s">
        <v>36</v>
      </c>
      <c r="AY33" s="409" t="str">
        <f>IF(AV33&lt;&gt;"NA",AX33,"NA")</f>
        <v>NA</v>
      </c>
      <c r="AZ33" s="393" t="str">
        <f>IF(AY33="NA","NA",IF(AY33&gt;=AV33,1,0))</f>
        <v>NA</v>
      </c>
      <c r="BA33" s="410"/>
      <c r="BB33" s="407" t="s">
        <v>105</v>
      </c>
      <c r="BC33" s="408">
        <v>0</v>
      </c>
      <c r="BD33" s="409">
        <f>IF(BA33&lt;&gt;"NA",BC33,"NA")</f>
        <v>0</v>
      </c>
      <c r="BE33" s="393">
        <f>IF(BD33="NA","NA",IF(BD33&gt;=BA33,1,0))</f>
        <v>1</v>
      </c>
      <c r="BF33" s="410" t="s">
        <v>36</v>
      </c>
      <c r="BG33" s="407" t="s">
        <v>104</v>
      </c>
      <c r="BH33" s="408"/>
      <c r="BI33" s="409" t="str">
        <f>IF(BF33&lt;&gt;"NA",BH33,"NA")</f>
        <v>NA</v>
      </c>
      <c r="BJ33" s="393" t="str">
        <f>IF(BI33="NA","NA",IF(BI33&gt;=BF33,1,0))</f>
        <v>NA</v>
      </c>
      <c r="BK33" s="410" t="s">
        <v>36</v>
      </c>
      <c r="BL33" s="407" t="s">
        <v>104</v>
      </c>
      <c r="BM33" s="408"/>
      <c r="BN33" s="409" t="str">
        <f>IF(BK33&lt;&gt;"NA",BM33,"NA")</f>
        <v>NA</v>
      </c>
      <c r="BO33" s="393" t="str">
        <f>IF(BN33="NA","NA",IF(BN33&gt;=BK33,1,0))</f>
        <v>NA</v>
      </c>
      <c r="BP33" s="410" t="s">
        <v>36</v>
      </c>
      <c r="BQ33" s="407" t="s">
        <v>104</v>
      </c>
      <c r="BR33" s="408">
        <v>0</v>
      </c>
      <c r="BS33" s="409" t="str">
        <f>IF(BP33&lt;&gt;"NA",BR33,"NA")</f>
        <v>NA</v>
      </c>
      <c r="BT33" s="393" t="str">
        <f>IF(BS33="NA","NA",IF(BS33&gt;=BP33,1,0))</f>
        <v>NA</v>
      </c>
      <c r="BU33" s="410" t="s">
        <v>36</v>
      </c>
      <c r="BV33" s="407" t="s">
        <v>104</v>
      </c>
      <c r="BW33" s="408"/>
      <c r="BX33" s="409" t="str">
        <f>IF(BU33&lt;&gt;"NA",BW33,"NA")</f>
        <v>NA</v>
      </c>
      <c r="BY33" s="393" t="str">
        <f>IF(BX33="NA","NA",IF(BX33&gt;=BU33,1,0))</f>
        <v>NA</v>
      </c>
      <c r="BZ33" s="410">
        <v>1</v>
      </c>
      <c r="CA33" s="407" t="s">
        <v>104</v>
      </c>
      <c r="CB33" s="408">
        <v>0</v>
      </c>
      <c r="CC33" s="409">
        <f>IF(BZ33&lt;&gt;"NA",CB33,"NA")</f>
        <v>0</v>
      </c>
      <c r="CD33" s="393">
        <f>IF(CC33="NA","NA",IF(CC33&gt;=BZ33,1,0))</f>
        <v>0</v>
      </c>
      <c r="CE33" s="410" t="s">
        <v>36</v>
      </c>
      <c r="CF33" s="407" t="s">
        <v>104</v>
      </c>
      <c r="CG33" s="408"/>
      <c r="CH33" s="409" t="str">
        <f>IF(CE33&lt;&gt;"NA",CG33,"NA")</f>
        <v>NA</v>
      </c>
      <c r="CI33" s="393" t="str">
        <f>IF(CH33="NA","NA",IF(CH33&gt;=CE33,1,0))</f>
        <v>NA</v>
      </c>
    </row>
    <row r="34" ht="62.25" customHeight="1" spans="1:87">
      <c r="A34" s="411"/>
      <c r="B34" s="388" t="s">
        <v>106</v>
      </c>
      <c r="C34" s="389">
        <v>0.6</v>
      </c>
      <c r="D34" s="413" t="s">
        <v>107</v>
      </c>
      <c r="E34" s="402">
        <v>120</v>
      </c>
      <c r="F34" s="392">
        <f>IF(C34&lt;&gt;"NA",E34/E35,"NA")</f>
        <v>0.882352941176471</v>
      </c>
      <c r="G34" s="393">
        <f>IF(F34="NA","NA",IF(F34&gt;=C34,1,0))</f>
        <v>1</v>
      </c>
      <c r="H34" s="394" t="s">
        <v>36</v>
      </c>
      <c r="I34" s="413" t="s">
        <v>107</v>
      </c>
      <c r="J34" s="402"/>
      <c r="K34" s="392" t="str">
        <f>IF(H34&lt;&gt;"NA",J34/J35,"NA")</f>
        <v>NA</v>
      </c>
      <c r="L34" s="393" t="str">
        <f>IF(K34="NA","NA",IF(K34&gt;=H34,1,0))</f>
        <v>NA</v>
      </c>
      <c r="M34" s="394">
        <v>0.4843</v>
      </c>
      <c r="N34" s="413" t="s">
        <v>107</v>
      </c>
      <c r="O34" s="402">
        <v>78</v>
      </c>
      <c r="P34" s="392">
        <f>IF(M34&lt;&gt;"NA",O34/O35,"NA")</f>
        <v>0.231454005934718</v>
      </c>
      <c r="Q34" s="474">
        <f>IF(P34="NA","NA",IF(P34&gt;=M34,1,0))</f>
        <v>0</v>
      </c>
      <c r="R34" s="475">
        <v>0.4</v>
      </c>
      <c r="S34" s="413" t="s">
        <v>107</v>
      </c>
      <c r="T34" s="402">
        <v>12</v>
      </c>
      <c r="U34" s="476">
        <f>IF(R34&lt;&gt;"NA",T34/T35,"NA")</f>
        <v>0.666666666666667</v>
      </c>
      <c r="V34" s="474">
        <f>IF(U34="NA","NA",IF(U34&gt;=R34,1,0))</f>
        <v>1</v>
      </c>
      <c r="W34" s="475" t="s">
        <v>36</v>
      </c>
      <c r="X34" s="413" t="s">
        <v>107</v>
      </c>
      <c r="Y34" s="402">
        <v>17</v>
      </c>
      <c r="Z34" s="476" t="str">
        <f>IF(W34&lt;&gt;"NA",Y34/Y35,"NA")</f>
        <v>NA</v>
      </c>
      <c r="AA34" s="474" t="str">
        <f>IF(Z34="NA","NA",IF(Z34&gt;=W34,1,0))</f>
        <v>NA</v>
      </c>
      <c r="AB34" s="475">
        <v>0.15</v>
      </c>
      <c r="AC34" s="413" t="s">
        <v>107</v>
      </c>
      <c r="AD34" s="402">
        <v>27</v>
      </c>
      <c r="AE34" s="476">
        <f>IF(AB34&lt;&gt;"NA",AD34/AD35,"NA")</f>
        <v>0.794117647058823</v>
      </c>
      <c r="AF34" s="474">
        <f>IF(AE34="NA","NA",IF(AE34&gt;=AB34,1,0))</f>
        <v>1</v>
      </c>
      <c r="AG34" s="475">
        <v>0.15</v>
      </c>
      <c r="AH34" s="413" t="s">
        <v>107</v>
      </c>
      <c r="AI34" s="402">
        <v>24</v>
      </c>
      <c r="AJ34" s="476">
        <f>IF(AG34&lt;&gt;"NA",AI34/AI35,"NA")</f>
        <v>0.169014084507042</v>
      </c>
      <c r="AK34" s="474">
        <f>IF(AJ34="NA","NA",IF(AJ34&gt;=AG34,1,0))</f>
        <v>1</v>
      </c>
      <c r="AL34" s="475" t="s">
        <v>36</v>
      </c>
      <c r="AM34" s="413" t="s">
        <v>107</v>
      </c>
      <c r="AN34" s="402"/>
      <c r="AO34" s="476" t="str">
        <f>IF(AL34&lt;&gt;"NA",AN34/AN35,"NA")</f>
        <v>NA</v>
      </c>
      <c r="AP34" s="474" t="str">
        <f>IF(AO34="NA","NA",IF(AO34&gt;=AL34,1,0))</f>
        <v>NA</v>
      </c>
      <c r="AQ34" s="475">
        <v>0.57</v>
      </c>
      <c r="AR34" s="413" t="s">
        <v>107</v>
      </c>
      <c r="AS34" s="402">
        <v>36</v>
      </c>
      <c r="AT34" s="476">
        <f>IF(AQ34&lt;&gt;"NA",AS34/AS35,"NA")</f>
        <v>0.553846153846154</v>
      </c>
      <c r="AU34" s="474">
        <f>IF(AT34="NA","NA",IF(AT34&gt;=AQ34,1,0))</f>
        <v>0</v>
      </c>
      <c r="AV34" s="475">
        <v>0.26</v>
      </c>
      <c r="AW34" s="413" t="s">
        <v>107</v>
      </c>
      <c r="AX34" s="402">
        <v>13</v>
      </c>
      <c r="AY34" s="476">
        <f>IF(AV34&lt;&gt;"NA",AX34/AX35,"NA")</f>
        <v>0.40625</v>
      </c>
      <c r="AZ34" s="474">
        <f>IF(AY34="NA","NA",IF(AY34&gt;=AV34,1,0))</f>
        <v>1</v>
      </c>
      <c r="BA34" s="475" t="s">
        <v>42</v>
      </c>
      <c r="BB34" s="413" t="s">
        <v>108</v>
      </c>
      <c r="BC34" s="402">
        <v>0</v>
      </c>
      <c r="BD34" s="476" t="e">
        <f>IF(BA34&lt;&gt;"NA",BC34/BC35,"NA")</f>
        <v>#DIV/0!</v>
      </c>
      <c r="BE34" s="474" t="e">
        <f>IF(BD34="NA","NA",IF(BD34&gt;=BA34,1,0))</f>
        <v>#DIV/0!</v>
      </c>
      <c r="BF34" s="475" t="s">
        <v>36</v>
      </c>
      <c r="BG34" s="413" t="s">
        <v>107</v>
      </c>
      <c r="BH34" s="402"/>
      <c r="BI34" s="476" t="str">
        <f>IF(BF34&lt;&gt;"NA",BH34/BH35,"NA")</f>
        <v>NA</v>
      </c>
      <c r="BJ34" s="474" t="str">
        <f>IF(BI34="NA","NA",IF(BI34&gt;=BF34,1,0))</f>
        <v>NA</v>
      </c>
      <c r="BK34" s="475" t="s">
        <v>36</v>
      </c>
      <c r="BL34" s="413" t="s">
        <v>107</v>
      </c>
      <c r="BM34" s="402"/>
      <c r="BN34" s="476" t="str">
        <f>IF(BK34&lt;&gt;"NA",BM34/BM35,"NA")</f>
        <v>NA</v>
      </c>
      <c r="BO34" s="474" t="str">
        <f>IF(BN34="NA","NA",IF(BN34&gt;=BK34,1,0))</f>
        <v>NA</v>
      </c>
      <c r="BP34" s="475">
        <v>0.35</v>
      </c>
      <c r="BQ34" s="413" t="s">
        <v>107</v>
      </c>
      <c r="BR34" s="402">
        <v>43</v>
      </c>
      <c r="BS34" s="476">
        <f>IF(BP34&lt;&gt;"NA",BR34/BR35,"NA")</f>
        <v>0.398148148148148</v>
      </c>
      <c r="BT34" s="474">
        <f>IF(BS34="NA","NA",IF(BS34&gt;=BP34,1,0))</f>
        <v>1</v>
      </c>
      <c r="BU34" s="475" t="s">
        <v>36</v>
      </c>
      <c r="BV34" s="413" t="s">
        <v>107</v>
      </c>
      <c r="BW34" s="402"/>
      <c r="BX34" s="476" t="str">
        <f>IF(BU34&lt;&gt;"NA",BW34/BW35,"NA")</f>
        <v>NA</v>
      </c>
      <c r="BY34" s="474" t="str">
        <f>IF(BX34="NA","NA",IF(BX34&gt;=BU34,1,0))</f>
        <v>NA</v>
      </c>
      <c r="BZ34" s="475">
        <v>0.7</v>
      </c>
      <c r="CA34" s="413" t="s">
        <v>107</v>
      </c>
      <c r="CB34" s="402">
        <v>15</v>
      </c>
      <c r="CC34" s="476">
        <f>IF(BZ34&lt;&gt;"NA",CB34/CB35,"NA")</f>
        <v>0.833333333333333</v>
      </c>
      <c r="CD34" s="474">
        <f>IF(CC34="NA","NA",IF(CC34&gt;=BZ34,1,0))</f>
        <v>1</v>
      </c>
      <c r="CE34" s="475" t="s">
        <v>36</v>
      </c>
      <c r="CF34" s="413" t="s">
        <v>107</v>
      </c>
      <c r="CG34" s="402"/>
      <c r="CH34" s="476" t="str">
        <f>IF(CE34&lt;&gt;"NA",CG34/CG35,"NA")</f>
        <v>NA</v>
      </c>
      <c r="CI34" s="466" t="str">
        <f>IF(CH34="NA","NA",IF(CH34&gt;=CE34,1,0))</f>
        <v>NA</v>
      </c>
    </row>
    <row r="35" ht="62.25" customHeight="1" spans="1:87">
      <c r="A35" s="411"/>
      <c r="B35" s="396"/>
      <c r="C35" s="397"/>
      <c r="D35" s="416" t="s">
        <v>109</v>
      </c>
      <c r="E35" s="399">
        <v>136</v>
      </c>
      <c r="F35" s="400"/>
      <c r="G35" s="393"/>
      <c r="H35" s="401"/>
      <c r="I35" s="416" t="s">
        <v>109</v>
      </c>
      <c r="J35" s="399"/>
      <c r="K35" s="400"/>
      <c r="L35" s="393"/>
      <c r="M35" s="401"/>
      <c r="N35" s="416" t="s">
        <v>109</v>
      </c>
      <c r="O35" s="399">
        <v>337</v>
      </c>
      <c r="P35" s="400"/>
      <c r="Q35" s="474"/>
      <c r="R35" s="477"/>
      <c r="S35" s="416" t="s">
        <v>109</v>
      </c>
      <c r="T35" s="399">
        <v>18</v>
      </c>
      <c r="U35" s="478"/>
      <c r="V35" s="474"/>
      <c r="W35" s="477"/>
      <c r="X35" s="416" t="s">
        <v>109</v>
      </c>
      <c r="Y35" s="399">
        <v>52</v>
      </c>
      <c r="Z35" s="478"/>
      <c r="AA35" s="474"/>
      <c r="AB35" s="477"/>
      <c r="AC35" s="416" t="s">
        <v>109</v>
      </c>
      <c r="AD35" s="399">
        <v>34</v>
      </c>
      <c r="AE35" s="478"/>
      <c r="AF35" s="474"/>
      <c r="AG35" s="477"/>
      <c r="AH35" s="416" t="s">
        <v>109</v>
      </c>
      <c r="AI35" s="399">
        <v>142</v>
      </c>
      <c r="AJ35" s="478"/>
      <c r="AK35" s="474"/>
      <c r="AL35" s="477"/>
      <c r="AM35" s="416" t="s">
        <v>109</v>
      </c>
      <c r="AN35" s="399"/>
      <c r="AO35" s="478"/>
      <c r="AP35" s="474"/>
      <c r="AQ35" s="477"/>
      <c r="AR35" s="416" t="s">
        <v>109</v>
      </c>
      <c r="AS35" s="399">
        <v>65</v>
      </c>
      <c r="AT35" s="478"/>
      <c r="AU35" s="474"/>
      <c r="AV35" s="477"/>
      <c r="AW35" s="416" t="s">
        <v>109</v>
      </c>
      <c r="AX35" s="399">
        <v>32</v>
      </c>
      <c r="AY35" s="478"/>
      <c r="AZ35" s="474"/>
      <c r="BA35" s="477"/>
      <c r="BB35" s="416" t="s">
        <v>110</v>
      </c>
      <c r="BC35" s="399">
        <v>0</v>
      </c>
      <c r="BD35" s="478"/>
      <c r="BE35" s="474"/>
      <c r="BF35" s="477"/>
      <c r="BG35" s="416" t="s">
        <v>109</v>
      </c>
      <c r="BH35" s="399"/>
      <c r="BI35" s="478"/>
      <c r="BJ35" s="474"/>
      <c r="BK35" s="477"/>
      <c r="BL35" s="416" t="s">
        <v>109</v>
      </c>
      <c r="BM35" s="399"/>
      <c r="BN35" s="478"/>
      <c r="BO35" s="474"/>
      <c r="BP35" s="477"/>
      <c r="BQ35" s="416" t="s">
        <v>109</v>
      </c>
      <c r="BR35" s="399">
        <v>108</v>
      </c>
      <c r="BS35" s="478"/>
      <c r="BT35" s="474"/>
      <c r="BU35" s="477"/>
      <c r="BV35" s="416" t="s">
        <v>109</v>
      </c>
      <c r="BW35" s="399"/>
      <c r="BX35" s="478"/>
      <c r="BY35" s="474"/>
      <c r="BZ35" s="477"/>
      <c r="CA35" s="416" t="s">
        <v>109</v>
      </c>
      <c r="CB35" s="399">
        <v>18</v>
      </c>
      <c r="CC35" s="478"/>
      <c r="CD35" s="474"/>
      <c r="CE35" s="477"/>
      <c r="CF35" s="416" t="s">
        <v>109</v>
      </c>
      <c r="CG35" s="399"/>
      <c r="CH35" s="478"/>
      <c r="CI35" s="466"/>
    </row>
    <row r="36" ht="62.25" customHeight="1" spans="1:87">
      <c r="A36" s="411"/>
      <c r="B36" s="405" t="s">
        <v>111</v>
      </c>
      <c r="C36" s="406">
        <v>18</v>
      </c>
      <c r="D36" s="407" t="s">
        <v>112</v>
      </c>
      <c r="E36" s="408">
        <v>34</v>
      </c>
      <c r="F36" s="409">
        <f t="shared" ref="F36:F47" si="0">IF(C36&lt;&gt;"NA",E36,"NA")</f>
        <v>34</v>
      </c>
      <c r="G36" s="393">
        <f t="shared" ref="G36:G47" si="1">IF(F36="NA","NA",IF(F36&gt;=C36,1,0))</f>
        <v>1</v>
      </c>
      <c r="H36" s="410" t="s">
        <v>36</v>
      </c>
      <c r="I36" s="407" t="s">
        <v>112</v>
      </c>
      <c r="J36" s="408"/>
      <c r="K36" s="409" t="str">
        <f t="shared" ref="K36:K47" si="2">IF(H36&lt;&gt;"NA",J36,"NA")</f>
        <v>NA</v>
      </c>
      <c r="L36" s="393" t="str">
        <f t="shared" ref="L36:L47" si="3">IF(K36="NA","NA",IF(K36&gt;=H36,1,0))</f>
        <v>NA</v>
      </c>
      <c r="M36" s="410">
        <v>5</v>
      </c>
      <c r="N36" s="407" t="s">
        <v>112</v>
      </c>
      <c r="O36" s="408">
        <v>7</v>
      </c>
      <c r="P36" s="409">
        <f t="shared" ref="P36:P47" si="4">IF(M36&lt;&gt;"NA",O36,"NA")</f>
        <v>7</v>
      </c>
      <c r="Q36" s="393">
        <f t="shared" ref="Q36:Q47" si="5">IF(P36="NA","NA",IF(P36&gt;=M36,1,0))</f>
        <v>1</v>
      </c>
      <c r="R36" s="410">
        <v>1</v>
      </c>
      <c r="S36" s="407" t="s">
        <v>112</v>
      </c>
      <c r="T36" s="408">
        <v>1</v>
      </c>
      <c r="U36" s="409">
        <f t="shared" ref="U36:U47" si="6">IF(R36&lt;&gt;"NA",T36,"NA")</f>
        <v>1</v>
      </c>
      <c r="V36" s="393">
        <f t="shared" ref="V36:V47" si="7">IF(U36="NA","NA",IF(U36&gt;=R36,1,0))</f>
        <v>1</v>
      </c>
      <c r="W36" s="410" t="s">
        <v>36</v>
      </c>
      <c r="X36" s="407" t="s">
        <v>112</v>
      </c>
      <c r="Y36" s="408">
        <v>0</v>
      </c>
      <c r="Z36" s="409" t="str">
        <f t="shared" ref="Z36:Z47" si="8">IF(W36&lt;&gt;"NA",Y36,"NA")</f>
        <v>NA</v>
      </c>
      <c r="AA36" s="393" t="str">
        <f t="shared" ref="AA36:AA47" si="9">IF(Z36="NA","NA",IF(Z36&gt;=W36,1,0))</f>
        <v>NA</v>
      </c>
      <c r="AB36" s="410">
        <v>1</v>
      </c>
      <c r="AC36" s="407" t="s">
        <v>112</v>
      </c>
      <c r="AD36" s="408">
        <v>0</v>
      </c>
      <c r="AE36" s="409">
        <f t="shared" ref="AE36:AE47" si="10">IF(AB36&lt;&gt;"NA",AD36,"NA")</f>
        <v>0</v>
      </c>
      <c r="AF36" s="393">
        <f t="shared" ref="AF36:AF47" si="11">IF(AE36="NA","NA",IF(AE36&gt;=AB36,1,0))</f>
        <v>0</v>
      </c>
      <c r="AG36" s="410">
        <v>5</v>
      </c>
      <c r="AH36" s="407" t="s">
        <v>112</v>
      </c>
      <c r="AI36" s="408">
        <v>8</v>
      </c>
      <c r="AJ36" s="409">
        <f t="shared" ref="AJ36:AJ47" si="12">IF(AG36&lt;&gt;"NA",AI36,"NA")</f>
        <v>8</v>
      </c>
      <c r="AK36" s="393">
        <f t="shared" ref="AK36:AK47" si="13">IF(AJ36="NA","NA",IF(AJ36&gt;=AG36,1,0))</f>
        <v>1</v>
      </c>
      <c r="AL36" s="410" t="s">
        <v>36</v>
      </c>
      <c r="AM36" s="407" t="s">
        <v>112</v>
      </c>
      <c r="AN36" s="408"/>
      <c r="AO36" s="409" t="str">
        <f t="shared" ref="AO36:AO47" si="14">IF(AL36&lt;&gt;"NA",AN36,"NA")</f>
        <v>NA</v>
      </c>
      <c r="AP36" s="393" t="str">
        <f t="shared" ref="AP36:AP47" si="15">IF(AO36="NA","NA",IF(AO36&gt;=AL36,1,0))</f>
        <v>NA</v>
      </c>
      <c r="AQ36" s="410" t="s">
        <v>36</v>
      </c>
      <c r="AR36" s="407" t="s">
        <v>112</v>
      </c>
      <c r="AS36" s="408">
        <v>2</v>
      </c>
      <c r="AT36" s="409" t="str">
        <f t="shared" ref="AT36:AT47" si="16">IF(AQ36&lt;&gt;"NA",AS36,"NA")</f>
        <v>NA</v>
      </c>
      <c r="AU36" s="393" t="str">
        <f t="shared" ref="AU36:AU47" si="17">IF(AT36="NA","NA",IF(AT36&gt;=AQ36,1,0))</f>
        <v>NA</v>
      </c>
      <c r="AV36" s="410">
        <v>3</v>
      </c>
      <c r="AW36" s="407" t="s">
        <v>112</v>
      </c>
      <c r="AX36" s="408">
        <v>0</v>
      </c>
      <c r="AY36" s="409">
        <f t="shared" ref="AY36:AY47" si="18">IF(AV36&lt;&gt;"NA",AX36,"NA")</f>
        <v>0</v>
      </c>
      <c r="AZ36" s="393">
        <f t="shared" ref="AZ36:AZ47" si="19">IF(AY36="NA","NA",IF(AY36&gt;=AV36,1,0))</f>
        <v>0</v>
      </c>
      <c r="BA36" s="410"/>
      <c r="BB36" s="407" t="s">
        <v>113</v>
      </c>
      <c r="BC36" s="408">
        <v>0</v>
      </c>
      <c r="BD36" s="409">
        <f t="shared" ref="BD36:BD47" si="20">IF(BA36&lt;&gt;"NA",BC36,"NA")</f>
        <v>0</v>
      </c>
      <c r="BE36" s="393">
        <f t="shared" ref="BE36:BE47" si="21">IF(BD36="NA","NA",IF(BD36&gt;=BA36,1,0))</f>
        <v>1</v>
      </c>
      <c r="BF36" s="410" t="s">
        <v>36</v>
      </c>
      <c r="BG36" s="407" t="s">
        <v>112</v>
      </c>
      <c r="BH36" s="408"/>
      <c r="BI36" s="409" t="str">
        <f t="shared" ref="BI36:BI47" si="22">IF(BF36&lt;&gt;"NA",BH36,"NA")</f>
        <v>NA</v>
      </c>
      <c r="BJ36" s="393" t="str">
        <f t="shared" ref="BJ36:BJ47" si="23">IF(BI36="NA","NA",IF(BI36&gt;=BF36,1,0))</f>
        <v>NA</v>
      </c>
      <c r="BK36" s="410" t="s">
        <v>36</v>
      </c>
      <c r="BL36" s="407" t="s">
        <v>112</v>
      </c>
      <c r="BM36" s="408"/>
      <c r="BN36" s="409" t="str">
        <f t="shared" ref="BN36:BN47" si="24">IF(BK36&lt;&gt;"NA",BM36,"NA")</f>
        <v>NA</v>
      </c>
      <c r="BO36" s="393" t="str">
        <f t="shared" ref="BO36:BO47" si="25">IF(BN36="NA","NA",IF(BN36&gt;=BK36,1,0))</f>
        <v>NA</v>
      </c>
      <c r="BP36" s="410">
        <v>1</v>
      </c>
      <c r="BQ36" s="407" t="s">
        <v>112</v>
      </c>
      <c r="BR36" s="408">
        <v>1</v>
      </c>
      <c r="BS36" s="409">
        <f t="shared" ref="BS36:BS47" si="26">IF(BP36&lt;&gt;"NA",BR36,"NA")</f>
        <v>1</v>
      </c>
      <c r="BT36" s="393">
        <f t="shared" ref="BT36:BT47" si="27">IF(BS36="NA","NA",IF(BS36&gt;=BP36,1,0))</f>
        <v>1</v>
      </c>
      <c r="BU36" s="410" t="s">
        <v>36</v>
      </c>
      <c r="BV36" s="407" t="s">
        <v>112</v>
      </c>
      <c r="BW36" s="408"/>
      <c r="BX36" s="409" t="str">
        <f t="shared" ref="BX36:BX47" si="28">IF(BU36&lt;&gt;"NA",BW36,"NA")</f>
        <v>NA</v>
      </c>
      <c r="BY36" s="393" t="str">
        <f t="shared" ref="BY36:BY47" si="29">IF(BX36="NA","NA",IF(BX36&gt;=BU36,1,0))</f>
        <v>NA</v>
      </c>
      <c r="BZ36" s="410">
        <v>12</v>
      </c>
      <c r="CA36" s="407" t="s">
        <v>112</v>
      </c>
      <c r="CB36" s="408">
        <v>5</v>
      </c>
      <c r="CC36" s="409">
        <f t="shared" ref="CC36:CC47" si="30">IF(BZ36&lt;&gt;"NA",CB36,"NA")</f>
        <v>5</v>
      </c>
      <c r="CD36" s="393">
        <f t="shared" ref="CD36:CD47" si="31">IF(CC36="NA","NA",IF(CC36&gt;=BZ36,1,0))</f>
        <v>0</v>
      </c>
      <c r="CE36" s="410" t="s">
        <v>36</v>
      </c>
      <c r="CF36" s="407" t="s">
        <v>112</v>
      </c>
      <c r="CG36" s="408"/>
      <c r="CH36" s="409" t="str">
        <f t="shared" ref="CH36:CH47" si="32">IF(CE36&lt;&gt;"NA",CG36,"NA")</f>
        <v>NA</v>
      </c>
      <c r="CI36" s="393" t="str">
        <f t="shared" ref="CI36:CI47" si="33">IF(CH36="NA","NA",IF(CH36&gt;=CE36,1,0))</f>
        <v>NA</v>
      </c>
    </row>
    <row r="37" ht="62.25" customHeight="1" spans="1:87">
      <c r="A37" s="411"/>
      <c r="B37" s="405" t="s">
        <v>114</v>
      </c>
      <c r="C37" s="406">
        <v>90</v>
      </c>
      <c r="D37" s="407" t="s">
        <v>115</v>
      </c>
      <c r="E37" s="408">
        <v>33</v>
      </c>
      <c r="F37" s="409">
        <f t="shared" si="0"/>
        <v>33</v>
      </c>
      <c r="G37" s="393">
        <f t="shared" si="1"/>
        <v>0</v>
      </c>
      <c r="H37" s="410" t="s">
        <v>36</v>
      </c>
      <c r="I37" s="407" t="s">
        <v>115</v>
      </c>
      <c r="J37" s="408"/>
      <c r="K37" s="409" t="str">
        <f t="shared" si="2"/>
        <v>NA</v>
      </c>
      <c r="L37" s="393" t="str">
        <f t="shared" si="3"/>
        <v>NA</v>
      </c>
      <c r="M37" s="410">
        <v>2</v>
      </c>
      <c r="N37" s="407" t="s">
        <v>115</v>
      </c>
      <c r="O37" s="408">
        <v>5</v>
      </c>
      <c r="P37" s="409">
        <f t="shared" si="4"/>
        <v>5</v>
      </c>
      <c r="Q37" s="393">
        <f t="shared" si="5"/>
        <v>1</v>
      </c>
      <c r="R37" s="410">
        <v>5</v>
      </c>
      <c r="S37" s="407" t="s">
        <v>115</v>
      </c>
      <c r="T37" s="408">
        <v>42</v>
      </c>
      <c r="U37" s="409">
        <f t="shared" si="6"/>
        <v>42</v>
      </c>
      <c r="V37" s="393">
        <f t="shared" si="7"/>
        <v>1</v>
      </c>
      <c r="W37" s="410" t="s">
        <v>36</v>
      </c>
      <c r="X37" s="407" t="s">
        <v>115</v>
      </c>
      <c r="Y37" s="408">
        <v>0</v>
      </c>
      <c r="Z37" s="409" t="str">
        <f t="shared" si="8"/>
        <v>NA</v>
      </c>
      <c r="AA37" s="393" t="str">
        <f t="shared" si="9"/>
        <v>NA</v>
      </c>
      <c r="AB37" s="410">
        <v>12</v>
      </c>
      <c r="AC37" s="407" t="s">
        <v>115</v>
      </c>
      <c r="AD37" s="408">
        <v>0</v>
      </c>
      <c r="AE37" s="409">
        <f t="shared" si="10"/>
        <v>0</v>
      </c>
      <c r="AF37" s="393">
        <f t="shared" si="11"/>
        <v>0</v>
      </c>
      <c r="AG37" s="410">
        <v>100</v>
      </c>
      <c r="AH37" s="407" t="s">
        <v>115</v>
      </c>
      <c r="AI37" s="408">
        <v>186</v>
      </c>
      <c r="AJ37" s="409">
        <f t="shared" si="12"/>
        <v>186</v>
      </c>
      <c r="AK37" s="393">
        <f t="shared" si="13"/>
        <v>1</v>
      </c>
      <c r="AL37" s="410" t="s">
        <v>36</v>
      </c>
      <c r="AM37" s="407" t="s">
        <v>115</v>
      </c>
      <c r="AN37" s="408"/>
      <c r="AO37" s="409" t="str">
        <f t="shared" si="14"/>
        <v>NA</v>
      </c>
      <c r="AP37" s="393" t="str">
        <f t="shared" si="15"/>
        <v>NA</v>
      </c>
      <c r="AQ37" s="410" t="s">
        <v>36</v>
      </c>
      <c r="AR37" s="407" t="s">
        <v>115</v>
      </c>
      <c r="AS37" s="408">
        <v>3</v>
      </c>
      <c r="AT37" s="409" t="str">
        <f t="shared" si="16"/>
        <v>NA</v>
      </c>
      <c r="AU37" s="393" t="str">
        <f t="shared" si="17"/>
        <v>NA</v>
      </c>
      <c r="AV37" s="410">
        <v>6</v>
      </c>
      <c r="AW37" s="407" t="s">
        <v>115</v>
      </c>
      <c r="AX37" s="408">
        <v>0</v>
      </c>
      <c r="AY37" s="409">
        <f t="shared" si="18"/>
        <v>0</v>
      </c>
      <c r="AZ37" s="393">
        <f t="shared" si="19"/>
        <v>0</v>
      </c>
      <c r="BA37" s="410"/>
      <c r="BB37" s="407" t="s">
        <v>116</v>
      </c>
      <c r="BC37" s="408">
        <v>0</v>
      </c>
      <c r="BD37" s="409">
        <f t="shared" si="20"/>
        <v>0</v>
      </c>
      <c r="BE37" s="393">
        <f t="shared" si="21"/>
        <v>1</v>
      </c>
      <c r="BF37" s="410" t="s">
        <v>36</v>
      </c>
      <c r="BG37" s="407" t="s">
        <v>115</v>
      </c>
      <c r="BH37" s="408"/>
      <c r="BI37" s="409" t="str">
        <f t="shared" si="22"/>
        <v>NA</v>
      </c>
      <c r="BJ37" s="393" t="str">
        <f t="shared" si="23"/>
        <v>NA</v>
      </c>
      <c r="BK37" s="410" t="s">
        <v>36</v>
      </c>
      <c r="BL37" s="407" t="s">
        <v>115</v>
      </c>
      <c r="BM37" s="408"/>
      <c r="BN37" s="409" t="str">
        <f t="shared" si="24"/>
        <v>NA</v>
      </c>
      <c r="BO37" s="393" t="str">
        <f t="shared" si="25"/>
        <v>NA</v>
      </c>
      <c r="BP37" s="410">
        <v>2</v>
      </c>
      <c r="BQ37" s="407" t="s">
        <v>115</v>
      </c>
      <c r="BR37" s="408">
        <v>2</v>
      </c>
      <c r="BS37" s="409">
        <f t="shared" si="26"/>
        <v>2</v>
      </c>
      <c r="BT37" s="393">
        <f t="shared" si="27"/>
        <v>1</v>
      </c>
      <c r="BU37" s="410" t="s">
        <v>36</v>
      </c>
      <c r="BV37" s="407" t="s">
        <v>115</v>
      </c>
      <c r="BW37" s="408"/>
      <c r="BX37" s="409" t="str">
        <f t="shared" si="28"/>
        <v>NA</v>
      </c>
      <c r="BY37" s="393" t="str">
        <f t="shared" si="29"/>
        <v>NA</v>
      </c>
      <c r="BZ37" s="410">
        <v>12</v>
      </c>
      <c r="CA37" s="407" t="s">
        <v>115</v>
      </c>
      <c r="CB37" s="408">
        <v>13</v>
      </c>
      <c r="CC37" s="409">
        <f t="shared" si="30"/>
        <v>13</v>
      </c>
      <c r="CD37" s="393">
        <f t="shared" si="31"/>
        <v>1</v>
      </c>
      <c r="CE37" s="410" t="s">
        <v>36</v>
      </c>
      <c r="CF37" s="407" t="s">
        <v>115</v>
      </c>
      <c r="CG37" s="408"/>
      <c r="CH37" s="409" t="str">
        <f t="shared" si="32"/>
        <v>NA</v>
      </c>
      <c r="CI37" s="393" t="str">
        <f t="shared" si="33"/>
        <v>NA</v>
      </c>
    </row>
    <row r="38" ht="62.25" customHeight="1" spans="1:87">
      <c r="A38" s="411"/>
      <c r="B38" s="405" t="s">
        <v>117</v>
      </c>
      <c r="C38" s="406">
        <v>16</v>
      </c>
      <c r="D38" s="407" t="s">
        <v>118</v>
      </c>
      <c r="E38" s="408">
        <v>16</v>
      </c>
      <c r="F38" s="409">
        <f t="shared" si="0"/>
        <v>16</v>
      </c>
      <c r="G38" s="393">
        <f t="shared" si="1"/>
        <v>1</v>
      </c>
      <c r="H38" s="410" t="s">
        <v>36</v>
      </c>
      <c r="I38" s="407" t="s">
        <v>118</v>
      </c>
      <c r="J38" s="408"/>
      <c r="K38" s="409" t="str">
        <f t="shared" si="2"/>
        <v>NA</v>
      </c>
      <c r="L38" s="393" t="str">
        <f t="shared" si="3"/>
        <v>NA</v>
      </c>
      <c r="M38" s="410" t="s">
        <v>36</v>
      </c>
      <c r="N38" s="407" t="s">
        <v>118</v>
      </c>
      <c r="O38" s="408">
        <v>0</v>
      </c>
      <c r="P38" s="409" t="str">
        <f t="shared" si="4"/>
        <v>NA</v>
      </c>
      <c r="Q38" s="393" t="str">
        <f t="shared" si="5"/>
        <v>NA</v>
      </c>
      <c r="R38" s="410" t="s">
        <v>36</v>
      </c>
      <c r="S38" s="407" t="s">
        <v>118</v>
      </c>
      <c r="T38" s="408">
        <v>0</v>
      </c>
      <c r="U38" s="409" t="str">
        <f t="shared" si="6"/>
        <v>NA</v>
      </c>
      <c r="V38" s="393" t="str">
        <f t="shared" si="7"/>
        <v>NA</v>
      </c>
      <c r="W38" s="410" t="s">
        <v>36</v>
      </c>
      <c r="X38" s="407" t="s">
        <v>118</v>
      </c>
      <c r="Y38" s="408" t="s">
        <v>36</v>
      </c>
      <c r="Z38" s="409" t="str">
        <f t="shared" si="8"/>
        <v>NA</v>
      </c>
      <c r="AA38" s="393" t="str">
        <f t="shared" si="9"/>
        <v>NA</v>
      </c>
      <c r="AB38" s="410" t="s">
        <v>36</v>
      </c>
      <c r="AC38" s="407" t="s">
        <v>118</v>
      </c>
      <c r="AD38" s="408" t="s">
        <v>36</v>
      </c>
      <c r="AE38" s="409" t="str">
        <f t="shared" si="10"/>
        <v>NA</v>
      </c>
      <c r="AF38" s="393" t="str">
        <f t="shared" si="11"/>
        <v>NA</v>
      </c>
      <c r="AG38" s="410" t="s">
        <v>36</v>
      </c>
      <c r="AH38" s="407" t="s">
        <v>118</v>
      </c>
      <c r="AI38" s="408" t="s">
        <v>36</v>
      </c>
      <c r="AJ38" s="409" t="str">
        <f t="shared" si="12"/>
        <v>NA</v>
      </c>
      <c r="AK38" s="393" t="str">
        <f t="shared" si="13"/>
        <v>NA</v>
      </c>
      <c r="AL38" s="410" t="s">
        <v>36</v>
      </c>
      <c r="AM38" s="407" t="s">
        <v>118</v>
      </c>
      <c r="AN38" s="408"/>
      <c r="AO38" s="409" t="str">
        <f t="shared" si="14"/>
        <v>NA</v>
      </c>
      <c r="AP38" s="393" t="str">
        <f t="shared" si="15"/>
        <v>NA</v>
      </c>
      <c r="AQ38" s="410" t="s">
        <v>36</v>
      </c>
      <c r="AR38" s="407" t="s">
        <v>118</v>
      </c>
      <c r="AS38" s="408" t="s">
        <v>36</v>
      </c>
      <c r="AT38" s="409" t="str">
        <f t="shared" si="16"/>
        <v>NA</v>
      </c>
      <c r="AU38" s="393" t="str">
        <f t="shared" si="17"/>
        <v>NA</v>
      </c>
      <c r="AV38" s="410" t="s">
        <v>36</v>
      </c>
      <c r="AW38" s="407" t="s">
        <v>118</v>
      </c>
      <c r="AX38" s="408" t="s">
        <v>36</v>
      </c>
      <c r="AY38" s="409" t="str">
        <f t="shared" si="18"/>
        <v>NA</v>
      </c>
      <c r="AZ38" s="393" t="str">
        <f t="shared" si="19"/>
        <v>NA</v>
      </c>
      <c r="BA38" s="410"/>
      <c r="BB38" s="407" t="s">
        <v>119</v>
      </c>
      <c r="BC38" s="408">
        <v>0</v>
      </c>
      <c r="BD38" s="409">
        <f t="shared" si="20"/>
        <v>0</v>
      </c>
      <c r="BE38" s="393">
        <f t="shared" si="21"/>
        <v>1</v>
      </c>
      <c r="BF38" s="410" t="s">
        <v>36</v>
      </c>
      <c r="BG38" s="407" t="s">
        <v>118</v>
      </c>
      <c r="BH38" s="408"/>
      <c r="BI38" s="409" t="str">
        <f t="shared" si="22"/>
        <v>NA</v>
      </c>
      <c r="BJ38" s="393" t="str">
        <f t="shared" si="23"/>
        <v>NA</v>
      </c>
      <c r="BK38" s="410" t="s">
        <v>36</v>
      </c>
      <c r="BL38" s="407" t="s">
        <v>118</v>
      </c>
      <c r="BM38" s="408"/>
      <c r="BN38" s="409" t="str">
        <f t="shared" si="24"/>
        <v>NA</v>
      </c>
      <c r="BO38" s="393" t="str">
        <f t="shared" si="25"/>
        <v>NA</v>
      </c>
      <c r="BP38" s="410" t="s">
        <v>36</v>
      </c>
      <c r="BQ38" s="407" t="s">
        <v>118</v>
      </c>
      <c r="BR38" s="408">
        <v>0</v>
      </c>
      <c r="BS38" s="409" t="str">
        <f t="shared" si="26"/>
        <v>NA</v>
      </c>
      <c r="BT38" s="393" t="str">
        <f t="shared" si="27"/>
        <v>NA</v>
      </c>
      <c r="BU38" s="410" t="s">
        <v>36</v>
      </c>
      <c r="BV38" s="407" t="s">
        <v>118</v>
      </c>
      <c r="BW38" s="408"/>
      <c r="BX38" s="409" t="str">
        <f t="shared" si="28"/>
        <v>NA</v>
      </c>
      <c r="BY38" s="393" t="str">
        <f t="shared" si="29"/>
        <v>NA</v>
      </c>
      <c r="BZ38" s="410">
        <v>1</v>
      </c>
      <c r="CA38" s="407" t="s">
        <v>118</v>
      </c>
      <c r="CB38" s="408">
        <v>0</v>
      </c>
      <c r="CC38" s="409">
        <f t="shared" si="30"/>
        <v>0</v>
      </c>
      <c r="CD38" s="393">
        <f t="shared" si="31"/>
        <v>0</v>
      </c>
      <c r="CE38" s="410" t="s">
        <v>36</v>
      </c>
      <c r="CF38" s="407" t="s">
        <v>118</v>
      </c>
      <c r="CG38" s="408"/>
      <c r="CH38" s="409" t="str">
        <f t="shared" si="32"/>
        <v>NA</v>
      </c>
      <c r="CI38" s="393" t="str">
        <f t="shared" si="33"/>
        <v>NA</v>
      </c>
    </row>
    <row r="39" ht="62.25" customHeight="1" spans="1:87">
      <c r="A39" s="414"/>
      <c r="B39" s="405" t="s">
        <v>120</v>
      </c>
      <c r="C39" s="406">
        <v>104</v>
      </c>
      <c r="D39" s="407" t="s">
        <v>121</v>
      </c>
      <c r="E39" s="408">
        <v>40</v>
      </c>
      <c r="F39" s="409">
        <f t="shared" si="0"/>
        <v>40</v>
      </c>
      <c r="G39" s="393">
        <f t="shared" si="1"/>
        <v>0</v>
      </c>
      <c r="H39" s="410" t="s">
        <v>36</v>
      </c>
      <c r="I39" s="407" t="s">
        <v>121</v>
      </c>
      <c r="J39" s="408"/>
      <c r="K39" s="409" t="str">
        <f t="shared" si="2"/>
        <v>NA</v>
      </c>
      <c r="L39" s="393" t="str">
        <f t="shared" si="3"/>
        <v>NA</v>
      </c>
      <c r="M39" s="410" t="s">
        <v>36</v>
      </c>
      <c r="N39" s="407" t="s">
        <v>121</v>
      </c>
      <c r="O39" s="408">
        <v>0</v>
      </c>
      <c r="P39" s="409" t="str">
        <f t="shared" si="4"/>
        <v>NA</v>
      </c>
      <c r="Q39" s="393" t="str">
        <f t="shared" si="5"/>
        <v>NA</v>
      </c>
      <c r="R39" s="410" t="s">
        <v>36</v>
      </c>
      <c r="S39" s="407" t="s">
        <v>121</v>
      </c>
      <c r="T39" s="408">
        <v>0</v>
      </c>
      <c r="U39" s="409" t="str">
        <f t="shared" si="6"/>
        <v>NA</v>
      </c>
      <c r="V39" s="393" t="str">
        <f t="shared" si="7"/>
        <v>NA</v>
      </c>
      <c r="W39" s="410">
        <v>20</v>
      </c>
      <c r="X39" s="407" t="s">
        <v>121</v>
      </c>
      <c r="Y39" s="408">
        <v>0</v>
      </c>
      <c r="Z39" s="409">
        <f t="shared" si="8"/>
        <v>0</v>
      </c>
      <c r="AA39" s="393">
        <f t="shared" si="9"/>
        <v>0</v>
      </c>
      <c r="AB39" s="410">
        <v>30</v>
      </c>
      <c r="AC39" s="407" t="s">
        <v>121</v>
      </c>
      <c r="AD39" s="408">
        <v>49</v>
      </c>
      <c r="AE39" s="409">
        <f t="shared" si="10"/>
        <v>49</v>
      </c>
      <c r="AF39" s="393">
        <f t="shared" si="11"/>
        <v>1</v>
      </c>
      <c r="AG39" s="410">
        <v>3</v>
      </c>
      <c r="AH39" s="407" t="s">
        <v>121</v>
      </c>
      <c r="AI39" s="408">
        <v>3</v>
      </c>
      <c r="AJ39" s="409">
        <f t="shared" si="12"/>
        <v>3</v>
      </c>
      <c r="AK39" s="393">
        <f t="shared" si="13"/>
        <v>1</v>
      </c>
      <c r="AL39" s="410" t="s">
        <v>36</v>
      </c>
      <c r="AM39" s="407" t="s">
        <v>121</v>
      </c>
      <c r="AN39" s="408"/>
      <c r="AO39" s="409" t="str">
        <f t="shared" si="14"/>
        <v>NA</v>
      </c>
      <c r="AP39" s="393" t="str">
        <f t="shared" si="15"/>
        <v>NA</v>
      </c>
      <c r="AQ39" s="410">
        <v>25</v>
      </c>
      <c r="AR39" s="407" t="s">
        <v>121</v>
      </c>
      <c r="AS39" s="408">
        <v>14</v>
      </c>
      <c r="AT39" s="409">
        <f t="shared" si="16"/>
        <v>14</v>
      </c>
      <c r="AU39" s="393">
        <f t="shared" si="17"/>
        <v>0</v>
      </c>
      <c r="AV39" s="410">
        <v>3</v>
      </c>
      <c r="AW39" s="407" t="s">
        <v>121</v>
      </c>
      <c r="AX39" s="408">
        <v>0</v>
      </c>
      <c r="AY39" s="409">
        <f t="shared" si="18"/>
        <v>0</v>
      </c>
      <c r="AZ39" s="393">
        <f t="shared" si="19"/>
        <v>0</v>
      </c>
      <c r="BA39" s="410"/>
      <c r="BB39" s="407" t="s">
        <v>122</v>
      </c>
      <c r="BC39" s="408">
        <v>0</v>
      </c>
      <c r="BD39" s="409">
        <f t="shared" si="20"/>
        <v>0</v>
      </c>
      <c r="BE39" s="393">
        <f t="shared" si="21"/>
        <v>1</v>
      </c>
      <c r="BF39" s="410" t="s">
        <v>36</v>
      </c>
      <c r="BG39" s="407" t="s">
        <v>121</v>
      </c>
      <c r="BH39" s="408"/>
      <c r="BI39" s="409" t="str">
        <f t="shared" si="22"/>
        <v>NA</v>
      </c>
      <c r="BJ39" s="393" t="str">
        <f t="shared" si="23"/>
        <v>NA</v>
      </c>
      <c r="BK39" s="410" t="s">
        <v>36</v>
      </c>
      <c r="BL39" s="407" t="s">
        <v>121</v>
      </c>
      <c r="BM39" s="408"/>
      <c r="BN39" s="409" t="str">
        <f t="shared" si="24"/>
        <v>NA</v>
      </c>
      <c r="BO39" s="393" t="str">
        <f t="shared" si="25"/>
        <v>NA</v>
      </c>
      <c r="BP39" s="410">
        <v>50</v>
      </c>
      <c r="BQ39" s="407" t="s">
        <v>121</v>
      </c>
      <c r="BR39" s="408">
        <v>85</v>
      </c>
      <c r="BS39" s="409">
        <f t="shared" si="26"/>
        <v>85</v>
      </c>
      <c r="BT39" s="393">
        <f t="shared" si="27"/>
        <v>1</v>
      </c>
      <c r="BU39" s="410" t="s">
        <v>36</v>
      </c>
      <c r="BV39" s="407" t="s">
        <v>121</v>
      </c>
      <c r="BW39" s="408"/>
      <c r="BX39" s="409" t="str">
        <f t="shared" si="28"/>
        <v>NA</v>
      </c>
      <c r="BY39" s="393" t="str">
        <f t="shared" si="29"/>
        <v>NA</v>
      </c>
      <c r="BZ39" s="410">
        <v>30</v>
      </c>
      <c r="CA39" s="407" t="s">
        <v>121</v>
      </c>
      <c r="CB39" s="408">
        <v>0</v>
      </c>
      <c r="CC39" s="409">
        <f t="shared" si="30"/>
        <v>0</v>
      </c>
      <c r="CD39" s="393">
        <f t="shared" si="31"/>
        <v>0</v>
      </c>
      <c r="CE39" s="410" t="s">
        <v>36</v>
      </c>
      <c r="CF39" s="407" t="s">
        <v>121</v>
      </c>
      <c r="CG39" s="408"/>
      <c r="CH39" s="409" t="str">
        <f t="shared" si="32"/>
        <v>NA</v>
      </c>
      <c r="CI39" s="393" t="str">
        <f t="shared" si="33"/>
        <v>NA</v>
      </c>
    </row>
    <row r="40" ht="62.25" customHeight="1" spans="1:87">
      <c r="A40" s="404" t="s">
        <v>123</v>
      </c>
      <c r="B40" s="388" t="s">
        <v>124</v>
      </c>
      <c r="C40" s="417">
        <v>22</v>
      </c>
      <c r="D40" s="390" t="s">
        <v>125</v>
      </c>
      <c r="E40" s="402">
        <v>22</v>
      </c>
      <c r="F40" s="418">
        <f t="shared" si="0"/>
        <v>22</v>
      </c>
      <c r="G40" s="393">
        <f t="shared" si="1"/>
        <v>1</v>
      </c>
      <c r="H40" s="419" t="s">
        <v>36</v>
      </c>
      <c r="I40" s="390" t="s">
        <v>125</v>
      </c>
      <c r="J40" s="402"/>
      <c r="K40" s="418" t="str">
        <f t="shared" si="2"/>
        <v>NA</v>
      </c>
      <c r="L40" s="393" t="str">
        <f t="shared" si="3"/>
        <v>NA</v>
      </c>
      <c r="M40" s="419">
        <v>28</v>
      </c>
      <c r="N40" s="390" t="s">
        <v>125</v>
      </c>
      <c r="O40" s="402">
        <v>28</v>
      </c>
      <c r="P40" s="418">
        <f t="shared" si="4"/>
        <v>28</v>
      </c>
      <c r="Q40" s="393">
        <f t="shared" si="5"/>
        <v>1</v>
      </c>
      <c r="R40" s="419">
        <v>13</v>
      </c>
      <c r="S40" s="390" t="s">
        <v>125</v>
      </c>
      <c r="T40" s="402">
        <v>13</v>
      </c>
      <c r="U40" s="418">
        <f t="shared" si="6"/>
        <v>13</v>
      </c>
      <c r="V40" s="393">
        <f t="shared" si="7"/>
        <v>1</v>
      </c>
      <c r="W40" s="419" t="s">
        <v>36</v>
      </c>
      <c r="X40" s="390" t="s">
        <v>125</v>
      </c>
      <c r="Y40" s="402">
        <v>13</v>
      </c>
      <c r="Z40" s="418" t="str">
        <f t="shared" si="8"/>
        <v>NA</v>
      </c>
      <c r="AA40" s="393" t="str">
        <f t="shared" si="9"/>
        <v>NA</v>
      </c>
      <c r="AB40" s="419">
        <v>5</v>
      </c>
      <c r="AC40" s="390" t="s">
        <v>125</v>
      </c>
      <c r="AD40" s="402">
        <v>9</v>
      </c>
      <c r="AE40" s="418">
        <f t="shared" si="10"/>
        <v>9</v>
      </c>
      <c r="AF40" s="393">
        <f t="shared" si="11"/>
        <v>1</v>
      </c>
      <c r="AG40" s="419">
        <v>22</v>
      </c>
      <c r="AH40" s="390" t="s">
        <v>125</v>
      </c>
      <c r="AI40" s="402">
        <v>22</v>
      </c>
      <c r="AJ40" s="418">
        <f t="shared" si="12"/>
        <v>22</v>
      </c>
      <c r="AK40" s="393">
        <f t="shared" si="13"/>
        <v>1</v>
      </c>
      <c r="AL40" s="419" t="s">
        <v>36</v>
      </c>
      <c r="AM40" s="390" t="s">
        <v>125</v>
      </c>
      <c r="AN40" s="402"/>
      <c r="AO40" s="418" t="str">
        <f t="shared" si="14"/>
        <v>NA</v>
      </c>
      <c r="AP40" s="393" t="str">
        <f t="shared" si="15"/>
        <v>NA</v>
      </c>
      <c r="AQ40" s="419">
        <v>15</v>
      </c>
      <c r="AR40" s="390" t="s">
        <v>125</v>
      </c>
      <c r="AS40" s="402">
        <v>15</v>
      </c>
      <c r="AT40" s="418">
        <f t="shared" si="16"/>
        <v>15</v>
      </c>
      <c r="AU40" s="393">
        <f t="shared" si="17"/>
        <v>1</v>
      </c>
      <c r="AV40" s="419">
        <v>11</v>
      </c>
      <c r="AW40" s="390" t="s">
        <v>125</v>
      </c>
      <c r="AX40" s="402">
        <v>0</v>
      </c>
      <c r="AY40" s="418">
        <f t="shared" si="18"/>
        <v>0</v>
      </c>
      <c r="AZ40" s="393">
        <f t="shared" si="19"/>
        <v>0</v>
      </c>
      <c r="BA40" s="419"/>
      <c r="BB40" s="390" t="s">
        <v>126</v>
      </c>
      <c r="BC40" s="402">
        <v>0</v>
      </c>
      <c r="BD40" s="418">
        <f t="shared" si="20"/>
        <v>0</v>
      </c>
      <c r="BE40" s="393">
        <f t="shared" si="21"/>
        <v>1</v>
      </c>
      <c r="BF40" s="419" t="s">
        <v>36</v>
      </c>
      <c r="BG40" s="390" t="s">
        <v>125</v>
      </c>
      <c r="BH40" s="402"/>
      <c r="BI40" s="418" t="str">
        <f t="shared" si="22"/>
        <v>NA</v>
      </c>
      <c r="BJ40" s="393" t="str">
        <f t="shared" si="23"/>
        <v>NA</v>
      </c>
      <c r="BK40" s="419" t="s">
        <v>36</v>
      </c>
      <c r="BL40" s="390" t="s">
        <v>125</v>
      </c>
      <c r="BM40" s="402"/>
      <c r="BN40" s="418" t="str">
        <f t="shared" si="24"/>
        <v>NA</v>
      </c>
      <c r="BO40" s="393" t="str">
        <f t="shared" si="25"/>
        <v>NA</v>
      </c>
      <c r="BP40" s="419">
        <v>30</v>
      </c>
      <c r="BQ40" s="390" t="s">
        <v>125</v>
      </c>
      <c r="BR40" s="402">
        <v>30</v>
      </c>
      <c r="BS40" s="418">
        <f t="shared" si="26"/>
        <v>30</v>
      </c>
      <c r="BT40" s="393">
        <f t="shared" si="27"/>
        <v>1</v>
      </c>
      <c r="BU40" s="419" t="s">
        <v>36</v>
      </c>
      <c r="BV40" s="390" t="s">
        <v>125</v>
      </c>
      <c r="BW40" s="402"/>
      <c r="BX40" s="418" t="str">
        <f t="shared" si="28"/>
        <v>NA</v>
      </c>
      <c r="BY40" s="393" t="str">
        <f t="shared" si="29"/>
        <v>NA</v>
      </c>
      <c r="BZ40" s="419">
        <v>7</v>
      </c>
      <c r="CA40" s="390" t="s">
        <v>125</v>
      </c>
      <c r="CB40" s="402">
        <v>7</v>
      </c>
      <c r="CC40" s="418">
        <f t="shared" si="30"/>
        <v>7</v>
      </c>
      <c r="CD40" s="393">
        <f t="shared" si="31"/>
        <v>1</v>
      </c>
      <c r="CE40" s="419" t="s">
        <v>36</v>
      </c>
      <c r="CF40" s="390" t="s">
        <v>125</v>
      </c>
      <c r="CG40" s="402"/>
      <c r="CH40" s="418" t="str">
        <f t="shared" si="32"/>
        <v>NA</v>
      </c>
      <c r="CI40" s="393" t="str">
        <f t="shared" si="33"/>
        <v>NA</v>
      </c>
    </row>
    <row r="41" s="367" customFormat="1" ht="62.25" customHeight="1" spans="1:87">
      <c r="A41" s="411"/>
      <c r="B41" s="396"/>
      <c r="C41" s="420">
        <v>60</v>
      </c>
      <c r="D41" s="398" t="s">
        <v>127</v>
      </c>
      <c r="E41" s="399">
        <v>61</v>
      </c>
      <c r="F41" s="421">
        <f t="shared" si="0"/>
        <v>61</v>
      </c>
      <c r="G41" s="393">
        <f t="shared" si="1"/>
        <v>1</v>
      </c>
      <c r="H41" s="422" t="s">
        <v>36</v>
      </c>
      <c r="I41" s="398" t="s">
        <v>127</v>
      </c>
      <c r="J41" s="399"/>
      <c r="K41" s="421" t="str">
        <f t="shared" si="2"/>
        <v>NA</v>
      </c>
      <c r="L41" s="393" t="str">
        <f t="shared" si="3"/>
        <v>NA</v>
      </c>
      <c r="M41" s="422">
        <v>28</v>
      </c>
      <c r="N41" s="398" t="s">
        <v>127</v>
      </c>
      <c r="O41" s="399">
        <v>28</v>
      </c>
      <c r="P41" s="421">
        <f t="shared" si="4"/>
        <v>28</v>
      </c>
      <c r="Q41" s="393">
        <f t="shared" si="5"/>
        <v>1</v>
      </c>
      <c r="R41" s="422">
        <v>35</v>
      </c>
      <c r="S41" s="398" t="s">
        <v>127</v>
      </c>
      <c r="T41" s="399">
        <v>35</v>
      </c>
      <c r="U41" s="421">
        <f t="shared" si="6"/>
        <v>35</v>
      </c>
      <c r="V41" s="393">
        <f t="shared" si="7"/>
        <v>1</v>
      </c>
      <c r="W41" s="422" t="s">
        <v>36</v>
      </c>
      <c r="X41" s="398" t="s">
        <v>127</v>
      </c>
      <c r="Y41" s="399">
        <v>35</v>
      </c>
      <c r="Z41" s="421" t="str">
        <f t="shared" si="8"/>
        <v>NA</v>
      </c>
      <c r="AA41" s="393" t="str">
        <f t="shared" si="9"/>
        <v>NA</v>
      </c>
      <c r="AB41" s="422">
        <v>23</v>
      </c>
      <c r="AC41" s="398" t="s">
        <v>127</v>
      </c>
      <c r="AD41" s="399">
        <v>16</v>
      </c>
      <c r="AE41" s="421">
        <f t="shared" si="10"/>
        <v>16</v>
      </c>
      <c r="AF41" s="393">
        <f t="shared" si="11"/>
        <v>0</v>
      </c>
      <c r="AG41" s="422">
        <v>68</v>
      </c>
      <c r="AH41" s="398" t="s">
        <v>127</v>
      </c>
      <c r="AI41" s="399">
        <v>68</v>
      </c>
      <c r="AJ41" s="421">
        <f t="shared" si="12"/>
        <v>68</v>
      </c>
      <c r="AK41" s="393">
        <f t="shared" si="13"/>
        <v>1</v>
      </c>
      <c r="AL41" s="422" t="s">
        <v>36</v>
      </c>
      <c r="AM41" s="398" t="s">
        <v>127</v>
      </c>
      <c r="AN41" s="399"/>
      <c r="AO41" s="421" t="str">
        <f t="shared" si="14"/>
        <v>NA</v>
      </c>
      <c r="AP41" s="393" t="str">
        <f t="shared" si="15"/>
        <v>NA</v>
      </c>
      <c r="AQ41" s="422">
        <v>30</v>
      </c>
      <c r="AR41" s="398" t="s">
        <v>127</v>
      </c>
      <c r="AS41" s="399">
        <v>29</v>
      </c>
      <c r="AT41" s="421">
        <f t="shared" si="16"/>
        <v>29</v>
      </c>
      <c r="AU41" s="393">
        <f t="shared" si="17"/>
        <v>0</v>
      </c>
      <c r="AV41" s="422">
        <v>24</v>
      </c>
      <c r="AW41" s="398" t="s">
        <v>127</v>
      </c>
      <c r="AX41" s="399">
        <v>20</v>
      </c>
      <c r="AY41" s="421">
        <f t="shared" si="18"/>
        <v>20</v>
      </c>
      <c r="AZ41" s="393">
        <f t="shared" si="19"/>
        <v>0</v>
      </c>
      <c r="BA41" s="422"/>
      <c r="BB41" s="398" t="s">
        <v>128</v>
      </c>
      <c r="BC41" s="399">
        <v>0</v>
      </c>
      <c r="BD41" s="421">
        <f t="shared" si="20"/>
        <v>0</v>
      </c>
      <c r="BE41" s="393">
        <f t="shared" si="21"/>
        <v>1</v>
      </c>
      <c r="BF41" s="422" t="s">
        <v>36</v>
      </c>
      <c r="BG41" s="398" t="s">
        <v>127</v>
      </c>
      <c r="BH41" s="399"/>
      <c r="BI41" s="421" t="str">
        <f t="shared" si="22"/>
        <v>NA</v>
      </c>
      <c r="BJ41" s="393" t="str">
        <f t="shared" si="23"/>
        <v>NA</v>
      </c>
      <c r="BK41" s="422" t="s">
        <v>36</v>
      </c>
      <c r="BL41" s="398" t="s">
        <v>127</v>
      </c>
      <c r="BM41" s="399"/>
      <c r="BN41" s="421" t="str">
        <f t="shared" si="24"/>
        <v>NA</v>
      </c>
      <c r="BO41" s="393" t="str">
        <f t="shared" si="25"/>
        <v>NA</v>
      </c>
      <c r="BP41" s="422">
        <v>44</v>
      </c>
      <c r="BQ41" s="398" t="s">
        <v>127</v>
      </c>
      <c r="BR41" s="399">
        <v>38</v>
      </c>
      <c r="BS41" s="421">
        <f t="shared" si="26"/>
        <v>38</v>
      </c>
      <c r="BT41" s="393">
        <f t="shared" si="27"/>
        <v>0</v>
      </c>
      <c r="BU41" s="422" t="s">
        <v>36</v>
      </c>
      <c r="BV41" s="398" t="s">
        <v>127</v>
      </c>
      <c r="BW41" s="399"/>
      <c r="BX41" s="421" t="str">
        <f t="shared" si="28"/>
        <v>NA</v>
      </c>
      <c r="BY41" s="393" t="str">
        <f t="shared" si="29"/>
        <v>NA</v>
      </c>
      <c r="BZ41" s="422">
        <v>22</v>
      </c>
      <c r="CA41" s="398" t="s">
        <v>127</v>
      </c>
      <c r="CB41" s="399">
        <v>12</v>
      </c>
      <c r="CC41" s="421">
        <f t="shared" si="30"/>
        <v>12</v>
      </c>
      <c r="CD41" s="393">
        <f t="shared" si="31"/>
        <v>0</v>
      </c>
      <c r="CE41" s="422" t="s">
        <v>36</v>
      </c>
      <c r="CF41" s="398" t="s">
        <v>127</v>
      </c>
      <c r="CG41" s="399"/>
      <c r="CH41" s="421" t="str">
        <f t="shared" si="32"/>
        <v>NA</v>
      </c>
      <c r="CI41" s="393" t="str">
        <f t="shared" si="33"/>
        <v>NA</v>
      </c>
    </row>
    <row r="42" ht="62.25" customHeight="1" spans="1:87">
      <c r="A42" s="411"/>
      <c r="B42" s="423" t="s">
        <v>129</v>
      </c>
      <c r="C42" s="424">
        <v>1</v>
      </c>
      <c r="D42" s="390" t="s">
        <v>130</v>
      </c>
      <c r="E42" s="20">
        <v>1</v>
      </c>
      <c r="F42" s="418">
        <f t="shared" si="0"/>
        <v>1</v>
      </c>
      <c r="G42" s="393">
        <f t="shared" si="1"/>
        <v>1</v>
      </c>
      <c r="H42" s="19" t="s">
        <v>36</v>
      </c>
      <c r="I42" s="390" t="s">
        <v>130</v>
      </c>
      <c r="J42" s="20"/>
      <c r="K42" s="418" t="str">
        <f t="shared" si="2"/>
        <v>NA</v>
      </c>
      <c r="L42" s="393" t="str">
        <f t="shared" si="3"/>
        <v>NA</v>
      </c>
      <c r="M42" s="19">
        <v>1</v>
      </c>
      <c r="N42" s="390" t="s">
        <v>130</v>
      </c>
      <c r="O42" s="20">
        <v>1</v>
      </c>
      <c r="P42" s="418">
        <f t="shared" si="4"/>
        <v>1</v>
      </c>
      <c r="Q42" s="393">
        <f t="shared" si="5"/>
        <v>1</v>
      </c>
      <c r="R42" s="19">
        <v>1</v>
      </c>
      <c r="S42" s="390" t="s">
        <v>130</v>
      </c>
      <c r="T42" s="20">
        <v>1</v>
      </c>
      <c r="U42" s="418">
        <f t="shared" si="6"/>
        <v>1</v>
      </c>
      <c r="V42" s="393">
        <f t="shared" si="7"/>
        <v>1</v>
      </c>
      <c r="W42" s="19">
        <v>1</v>
      </c>
      <c r="X42" s="390" t="s">
        <v>130</v>
      </c>
      <c r="Y42" s="20">
        <v>1</v>
      </c>
      <c r="Z42" s="418">
        <f t="shared" si="8"/>
        <v>1</v>
      </c>
      <c r="AA42" s="393">
        <f t="shared" si="9"/>
        <v>1</v>
      </c>
      <c r="AB42" s="19">
        <v>1</v>
      </c>
      <c r="AC42" s="390" t="s">
        <v>130</v>
      </c>
      <c r="AD42" s="20">
        <v>1</v>
      </c>
      <c r="AE42" s="418">
        <f t="shared" si="10"/>
        <v>1</v>
      </c>
      <c r="AF42" s="393">
        <f t="shared" si="11"/>
        <v>1</v>
      </c>
      <c r="AG42" s="19">
        <v>1</v>
      </c>
      <c r="AH42" s="390" t="s">
        <v>130</v>
      </c>
      <c r="AI42" s="20">
        <v>1</v>
      </c>
      <c r="AJ42" s="418">
        <f t="shared" si="12"/>
        <v>1</v>
      </c>
      <c r="AK42" s="393">
        <f t="shared" si="13"/>
        <v>1</v>
      </c>
      <c r="AL42" s="19" t="s">
        <v>36</v>
      </c>
      <c r="AM42" s="390" t="s">
        <v>130</v>
      </c>
      <c r="AN42" s="20"/>
      <c r="AO42" s="418" t="str">
        <f t="shared" si="14"/>
        <v>NA</v>
      </c>
      <c r="AP42" s="393" t="str">
        <f t="shared" si="15"/>
        <v>NA</v>
      </c>
      <c r="AQ42" s="19">
        <v>1</v>
      </c>
      <c r="AR42" s="390" t="s">
        <v>130</v>
      </c>
      <c r="AS42" s="20">
        <v>1</v>
      </c>
      <c r="AT42" s="418">
        <f t="shared" si="16"/>
        <v>1</v>
      </c>
      <c r="AU42" s="393">
        <f t="shared" si="17"/>
        <v>1</v>
      </c>
      <c r="AV42" s="19">
        <v>1</v>
      </c>
      <c r="AW42" s="390" t="s">
        <v>130</v>
      </c>
      <c r="AX42" s="20">
        <v>1</v>
      </c>
      <c r="AY42" s="418">
        <f t="shared" si="18"/>
        <v>1</v>
      </c>
      <c r="AZ42" s="393">
        <f t="shared" si="19"/>
        <v>1</v>
      </c>
      <c r="BA42" s="19"/>
      <c r="BB42" s="390" t="s">
        <v>131</v>
      </c>
      <c r="BC42" s="20">
        <v>0</v>
      </c>
      <c r="BD42" s="418">
        <f t="shared" si="20"/>
        <v>0</v>
      </c>
      <c r="BE42" s="393">
        <f t="shared" si="21"/>
        <v>1</v>
      </c>
      <c r="BF42" s="19" t="s">
        <v>36</v>
      </c>
      <c r="BG42" s="390" t="s">
        <v>130</v>
      </c>
      <c r="BH42" s="20"/>
      <c r="BI42" s="418" t="str">
        <f t="shared" si="22"/>
        <v>NA</v>
      </c>
      <c r="BJ42" s="393" t="str">
        <f t="shared" si="23"/>
        <v>NA</v>
      </c>
      <c r="BK42" s="19" t="s">
        <v>36</v>
      </c>
      <c r="BL42" s="390" t="s">
        <v>130</v>
      </c>
      <c r="BM42" s="20"/>
      <c r="BN42" s="418" t="str">
        <f t="shared" si="24"/>
        <v>NA</v>
      </c>
      <c r="BO42" s="393" t="str">
        <f t="shared" si="25"/>
        <v>NA</v>
      </c>
      <c r="BP42" s="19">
        <v>1</v>
      </c>
      <c r="BQ42" s="390" t="s">
        <v>130</v>
      </c>
      <c r="BR42" s="20">
        <v>1</v>
      </c>
      <c r="BS42" s="418">
        <f t="shared" si="26"/>
        <v>1</v>
      </c>
      <c r="BT42" s="393">
        <f t="shared" si="27"/>
        <v>1</v>
      </c>
      <c r="BU42" s="19" t="s">
        <v>36</v>
      </c>
      <c r="BV42" s="390" t="s">
        <v>130</v>
      </c>
      <c r="BW42" s="20"/>
      <c r="BX42" s="418" t="str">
        <f t="shared" si="28"/>
        <v>NA</v>
      </c>
      <c r="BY42" s="393" t="str">
        <f t="shared" si="29"/>
        <v>NA</v>
      </c>
      <c r="BZ42" s="19">
        <v>1</v>
      </c>
      <c r="CA42" s="390" t="s">
        <v>130</v>
      </c>
      <c r="CB42" s="20">
        <v>1</v>
      </c>
      <c r="CC42" s="418">
        <f t="shared" si="30"/>
        <v>1</v>
      </c>
      <c r="CD42" s="393">
        <f t="shared" si="31"/>
        <v>1</v>
      </c>
      <c r="CE42" s="19" t="s">
        <v>36</v>
      </c>
      <c r="CF42" s="390" t="s">
        <v>130</v>
      </c>
      <c r="CG42" s="20"/>
      <c r="CH42" s="418" t="str">
        <f t="shared" si="32"/>
        <v>NA</v>
      </c>
      <c r="CI42" s="393" t="str">
        <f t="shared" si="33"/>
        <v>NA</v>
      </c>
    </row>
    <row r="43" ht="62.25" customHeight="1" spans="1:87">
      <c r="A43" s="411"/>
      <c r="B43" s="425"/>
      <c r="C43" s="426">
        <v>1</v>
      </c>
      <c r="D43" s="427" t="s">
        <v>132</v>
      </c>
      <c r="E43" s="22">
        <v>1</v>
      </c>
      <c r="F43" s="428">
        <f t="shared" si="0"/>
        <v>1</v>
      </c>
      <c r="G43" s="393">
        <f t="shared" si="1"/>
        <v>1</v>
      </c>
      <c r="H43" s="21" t="s">
        <v>36</v>
      </c>
      <c r="I43" s="427" t="s">
        <v>132</v>
      </c>
      <c r="J43" s="22"/>
      <c r="K43" s="428" t="str">
        <f t="shared" si="2"/>
        <v>NA</v>
      </c>
      <c r="L43" s="393" t="str">
        <f t="shared" si="3"/>
        <v>NA</v>
      </c>
      <c r="M43" s="21">
        <v>1</v>
      </c>
      <c r="N43" s="427" t="s">
        <v>132</v>
      </c>
      <c r="O43" s="22">
        <v>1</v>
      </c>
      <c r="P43" s="428">
        <f t="shared" si="4"/>
        <v>1</v>
      </c>
      <c r="Q43" s="393">
        <f t="shared" si="5"/>
        <v>1</v>
      </c>
      <c r="R43" s="21">
        <v>1</v>
      </c>
      <c r="S43" s="427" t="s">
        <v>132</v>
      </c>
      <c r="T43" s="22">
        <v>1</v>
      </c>
      <c r="U43" s="428">
        <f t="shared" si="6"/>
        <v>1</v>
      </c>
      <c r="V43" s="393">
        <f t="shared" si="7"/>
        <v>1</v>
      </c>
      <c r="W43" s="21">
        <v>1</v>
      </c>
      <c r="X43" s="427" t="s">
        <v>132</v>
      </c>
      <c r="Y43" s="22">
        <v>1</v>
      </c>
      <c r="Z43" s="428">
        <f t="shared" si="8"/>
        <v>1</v>
      </c>
      <c r="AA43" s="393">
        <f t="shared" si="9"/>
        <v>1</v>
      </c>
      <c r="AB43" s="21">
        <v>1</v>
      </c>
      <c r="AC43" s="427" t="s">
        <v>132</v>
      </c>
      <c r="AD43" s="22">
        <v>1</v>
      </c>
      <c r="AE43" s="428">
        <f t="shared" si="10"/>
        <v>1</v>
      </c>
      <c r="AF43" s="393">
        <f t="shared" si="11"/>
        <v>1</v>
      </c>
      <c r="AG43" s="21">
        <v>1</v>
      </c>
      <c r="AH43" s="427" t="s">
        <v>132</v>
      </c>
      <c r="AI43" s="22">
        <v>1</v>
      </c>
      <c r="AJ43" s="428">
        <f t="shared" si="12"/>
        <v>1</v>
      </c>
      <c r="AK43" s="393">
        <f t="shared" si="13"/>
        <v>1</v>
      </c>
      <c r="AL43" s="21" t="s">
        <v>36</v>
      </c>
      <c r="AM43" s="427" t="s">
        <v>132</v>
      </c>
      <c r="AN43" s="22"/>
      <c r="AO43" s="428" t="str">
        <f t="shared" si="14"/>
        <v>NA</v>
      </c>
      <c r="AP43" s="393" t="str">
        <f t="shared" si="15"/>
        <v>NA</v>
      </c>
      <c r="AQ43" s="21">
        <v>1</v>
      </c>
      <c r="AR43" s="427" t="s">
        <v>132</v>
      </c>
      <c r="AS43" s="22">
        <v>1</v>
      </c>
      <c r="AT43" s="428">
        <f t="shared" si="16"/>
        <v>1</v>
      </c>
      <c r="AU43" s="393">
        <f t="shared" si="17"/>
        <v>1</v>
      </c>
      <c r="AV43" s="21">
        <v>1</v>
      </c>
      <c r="AW43" s="427" t="s">
        <v>132</v>
      </c>
      <c r="AX43" s="22">
        <v>1</v>
      </c>
      <c r="AY43" s="428">
        <f t="shared" si="18"/>
        <v>1</v>
      </c>
      <c r="AZ43" s="393">
        <f t="shared" si="19"/>
        <v>1</v>
      </c>
      <c r="BA43" s="21"/>
      <c r="BB43" s="427" t="s">
        <v>133</v>
      </c>
      <c r="BC43" s="22">
        <v>0</v>
      </c>
      <c r="BD43" s="428">
        <f t="shared" si="20"/>
        <v>0</v>
      </c>
      <c r="BE43" s="393">
        <f t="shared" si="21"/>
        <v>1</v>
      </c>
      <c r="BF43" s="21" t="s">
        <v>36</v>
      </c>
      <c r="BG43" s="427" t="s">
        <v>132</v>
      </c>
      <c r="BH43" s="22"/>
      <c r="BI43" s="428" t="str">
        <f t="shared" si="22"/>
        <v>NA</v>
      </c>
      <c r="BJ43" s="393" t="str">
        <f t="shared" si="23"/>
        <v>NA</v>
      </c>
      <c r="BK43" s="21" t="s">
        <v>36</v>
      </c>
      <c r="BL43" s="427" t="s">
        <v>132</v>
      </c>
      <c r="BM43" s="22"/>
      <c r="BN43" s="428" t="str">
        <f t="shared" si="24"/>
        <v>NA</v>
      </c>
      <c r="BO43" s="393" t="str">
        <f t="shared" si="25"/>
        <v>NA</v>
      </c>
      <c r="BP43" s="21">
        <v>1</v>
      </c>
      <c r="BQ43" s="427" t="s">
        <v>132</v>
      </c>
      <c r="BR43" s="22">
        <v>1</v>
      </c>
      <c r="BS43" s="428">
        <f t="shared" si="26"/>
        <v>1</v>
      </c>
      <c r="BT43" s="393">
        <f t="shared" si="27"/>
        <v>1</v>
      </c>
      <c r="BU43" s="21" t="s">
        <v>36</v>
      </c>
      <c r="BV43" s="427" t="s">
        <v>132</v>
      </c>
      <c r="BW43" s="22"/>
      <c r="BX43" s="428" t="str">
        <f t="shared" si="28"/>
        <v>NA</v>
      </c>
      <c r="BY43" s="393" t="str">
        <f t="shared" si="29"/>
        <v>NA</v>
      </c>
      <c r="BZ43" s="21">
        <v>1</v>
      </c>
      <c r="CA43" s="427" t="s">
        <v>132</v>
      </c>
      <c r="CB43" s="22">
        <v>1</v>
      </c>
      <c r="CC43" s="428">
        <f t="shared" si="30"/>
        <v>1</v>
      </c>
      <c r="CD43" s="393">
        <f t="shared" si="31"/>
        <v>1</v>
      </c>
      <c r="CE43" s="21" t="s">
        <v>36</v>
      </c>
      <c r="CF43" s="427" t="s">
        <v>132</v>
      </c>
      <c r="CG43" s="22"/>
      <c r="CH43" s="428" t="str">
        <f t="shared" si="32"/>
        <v>NA</v>
      </c>
      <c r="CI43" s="393" t="str">
        <f t="shared" si="33"/>
        <v>NA</v>
      </c>
    </row>
    <row r="44" ht="62.25" customHeight="1" spans="1:87">
      <c r="A44" s="411"/>
      <c r="B44" s="425"/>
      <c r="C44" s="426">
        <v>1</v>
      </c>
      <c r="D44" s="427" t="s">
        <v>134</v>
      </c>
      <c r="E44" s="22">
        <v>1</v>
      </c>
      <c r="F44" s="428">
        <f t="shared" si="0"/>
        <v>1</v>
      </c>
      <c r="G44" s="393">
        <f t="shared" si="1"/>
        <v>1</v>
      </c>
      <c r="H44" s="21" t="s">
        <v>36</v>
      </c>
      <c r="I44" s="427" t="s">
        <v>134</v>
      </c>
      <c r="J44" s="22"/>
      <c r="K44" s="428" t="str">
        <f t="shared" si="2"/>
        <v>NA</v>
      </c>
      <c r="L44" s="393" t="str">
        <f t="shared" si="3"/>
        <v>NA</v>
      </c>
      <c r="M44" s="21" t="s">
        <v>36</v>
      </c>
      <c r="N44" s="427" t="s">
        <v>134</v>
      </c>
      <c r="O44" s="22" t="s">
        <v>36</v>
      </c>
      <c r="P44" s="428" t="str">
        <f t="shared" si="4"/>
        <v>NA</v>
      </c>
      <c r="Q44" s="393" t="str">
        <f t="shared" si="5"/>
        <v>NA</v>
      </c>
      <c r="R44" s="21">
        <v>1</v>
      </c>
      <c r="S44" s="427" t="s">
        <v>134</v>
      </c>
      <c r="T44" s="22">
        <v>1</v>
      </c>
      <c r="U44" s="428">
        <f t="shared" si="6"/>
        <v>1</v>
      </c>
      <c r="V44" s="393">
        <f t="shared" si="7"/>
        <v>1</v>
      </c>
      <c r="W44" s="21">
        <v>1</v>
      </c>
      <c r="X44" s="427" t="s">
        <v>134</v>
      </c>
      <c r="Y44" s="22" t="s">
        <v>36</v>
      </c>
      <c r="Z44" s="428" t="str">
        <f t="shared" si="8"/>
        <v>NA</v>
      </c>
      <c r="AA44" s="393" t="str">
        <f t="shared" si="9"/>
        <v>NA</v>
      </c>
      <c r="AB44" s="21" t="s">
        <v>36</v>
      </c>
      <c r="AC44" s="427" t="s">
        <v>134</v>
      </c>
      <c r="AD44" s="22" t="s">
        <v>36</v>
      </c>
      <c r="AE44" s="428" t="str">
        <f t="shared" si="10"/>
        <v>NA</v>
      </c>
      <c r="AF44" s="393" t="str">
        <f t="shared" si="11"/>
        <v>NA</v>
      </c>
      <c r="AG44" s="21">
        <v>1</v>
      </c>
      <c r="AH44" s="427" t="s">
        <v>134</v>
      </c>
      <c r="AI44" s="22">
        <v>1</v>
      </c>
      <c r="AJ44" s="428">
        <f t="shared" si="12"/>
        <v>1</v>
      </c>
      <c r="AK44" s="393">
        <f t="shared" si="13"/>
        <v>1</v>
      </c>
      <c r="AL44" s="21" t="s">
        <v>36</v>
      </c>
      <c r="AM44" s="427" t="s">
        <v>134</v>
      </c>
      <c r="AN44" s="22"/>
      <c r="AO44" s="428" t="str">
        <f t="shared" si="14"/>
        <v>NA</v>
      </c>
      <c r="AP44" s="393" t="str">
        <f t="shared" si="15"/>
        <v>NA</v>
      </c>
      <c r="AQ44" s="21">
        <v>1</v>
      </c>
      <c r="AR44" s="427" t="s">
        <v>134</v>
      </c>
      <c r="AS44" s="22">
        <v>1</v>
      </c>
      <c r="AT44" s="428">
        <f t="shared" si="16"/>
        <v>1</v>
      </c>
      <c r="AU44" s="393">
        <f t="shared" si="17"/>
        <v>1</v>
      </c>
      <c r="AV44" s="21">
        <v>1</v>
      </c>
      <c r="AW44" s="427" t="s">
        <v>134</v>
      </c>
      <c r="AX44" s="22">
        <v>0</v>
      </c>
      <c r="AY44" s="428">
        <f t="shared" si="18"/>
        <v>0</v>
      </c>
      <c r="AZ44" s="393">
        <f t="shared" si="19"/>
        <v>0</v>
      </c>
      <c r="BA44" s="21"/>
      <c r="BB44" s="427" t="s">
        <v>135</v>
      </c>
      <c r="BC44" s="22">
        <v>0</v>
      </c>
      <c r="BD44" s="428">
        <f t="shared" si="20"/>
        <v>0</v>
      </c>
      <c r="BE44" s="393">
        <f t="shared" si="21"/>
        <v>1</v>
      </c>
      <c r="BF44" s="21" t="s">
        <v>36</v>
      </c>
      <c r="BG44" s="427" t="s">
        <v>134</v>
      </c>
      <c r="BH44" s="22"/>
      <c r="BI44" s="428" t="str">
        <f t="shared" si="22"/>
        <v>NA</v>
      </c>
      <c r="BJ44" s="393" t="str">
        <f t="shared" si="23"/>
        <v>NA</v>
      </c>
      <c r="BK44" s="21" t="s">
        <v>36</v>
      </c>
      <c r="BL44" s="427" t="s">
        <v>134</v>
      </c>
      <c r="BM44" s="22"/>
      <c r="BN44" s="428" t="str">
        <f t="shared" si="24"/>
        <v>NA</v>
      </c>
      <c r="BO44" s="393" t="str">
        <f t="shared" si="25"/>
        <v>NA</v>
      </c>
      <c r="BP44" s="21">
        <v>1</v>
      </c>
      <c r="BQ44" s="427" t="s">
        <v>134</v>
      </c>
      <c r="BR44" s="22">
        <v>1</v>
      </c>
      <c r="BS44" s="428">
        <f t="shared" si="26"/>
        <v>1</v>
      </c>
      <c r="BT44" s="393">
        <f t="shared" si="27"/>
        <v>1</v>
      </c>
      <c r="BU44" s="21" t="s">
        <v>36</v>
      </c>
      <c r="BV44" s="427" t="s">
        <v>134</v>
      </c>
      <c r="BW44" s="22"/>
      <c r="BX44" s="428" t="str">
        <f t="shared" si="28"/>
        <v>NA</v>
      </c>
      <c r="BY44" s="393" t="str">
        <f t="shared" si="29"/>
        <v>NA</v>
      </c>
      <c r="BZ44" s="21">
        <v>1</v>
      </c>
      <c r="CA44" s="427" t="s">
        <v>134</v>
      </c>
      <c r="CB44" s="22">
        <v>0</v>
      </c>
      <c r="CC44" s="428">
        <f t="shared" si="30"/>
        <v>0</v>
      </c>
      <c r="CD44" s="393">
        <f t="shared" si="31"/>
        <v>0</v>
      </c>
      <c r="CE44" s="21" t="s">
        <v>36</v>
      </c>
      <c r="CF44" s="427" t="s">
        <v>134</v>
      </c>
      <c r="CG44" s="22"/>
      <c r="CH44" s="428" t="str">
        <f t="shared" si="32"/>
        <v>NA</v>
      </c>
      <c r="CI44" s="393" t="str">
        <f t="shared" si="33"/>
        <v>NA</v>
      </c>
    </row>
    <row r="45" ht="62.25" customHeight="1" spans="1:87">
      <c r="A45" s="411"/>
      <c r="B45" s="425"/>
      <c r="C45" s="426" t="s">
        <v>36</v>
      </c>
      <c r="D45" s="427" t="s">
        <v>136</v>
      </c>
      <c r="E45" s="22" t="s">
        <v>36</v>
      </c>
      <c r="F45" s="428" t="str">
        <f t="shared" si="0"/>
        <v>NA</v>
      </c>
      <c r="G45" s="393" t="str">
        <f t="shared" si="1"/>
        <v>NA</v>
      </c>
      <c r="H45" s="21" t="s">
        <v>36</v>
      </c>
      <c r="I45" s="427" t="s">
        <v>136</v>
      </c>
      <c r="J45" s="22"/>
      <c r="K45" s="428" t="str">
        <f t="shared" si="2"/>
        <v>NA</v>
      </c>
      <c r="L45" s="393" t="str">
        <f t="shared" si="3"/>
        <v>NA</v>
      </c>
      <c r="M45" s="21" t="s">
        <v>36</v>
      </c>
      <c r="N45" s="427" t="s">
        <v>136</v>
      </c>
      <c r="O45" s="22" t="s">
        <v>36</v>
      </c>
      <c r="P45" s="428" t="str">
        <f t="shared" si="4"/>
        <v>NA</v>
      </c>
      <c r="Q45" s="393" t="str">
        <f t="shared" si="5"/>
        <v>NA</v>
      </c>
      <c r="R45" s="21" t="s">
        <v>36</v>
      </c>
      <c r="S45" s="427" t="s">
        <v>136</v>
      </c>
      <c r="T45" s="22">
        <v>0</v>
      </c>
      <c r="U45" s="428" t="str">
        <f t="shared" si="6"/>
        <v>NA</v>
      </c>
      <c r="V45" s="393" t="str">
        <f t="shared" si="7"/>
        <v>NA</v>
      </c>
      <c r="W45" s="21" t="s">
        <v>36</v>
      </c>
      <c r="X45" s="427" t="s">
        <v>136</v>
      </c>
      <c r="Y45" s="22" t="s">
        <v>36</v>
      </c>
      <c r="Z45" s="428" t="str">
        <f t="shared" si="8"/>
        <v>NA</v>
      </c>
      <c r="AA45" s="393" t="str">
        <f t="shared" si="9"/>
        <v>NA</v>
      </c>
      <c r="AB45" s="21" t="s">
        <v>36</v>
      </c>
      <c r="AC45" s="427" t="s">
        <v>136</v>
      </c>
      <c r="AD45" s="22" t="s">
        <v>36</v>
      </c>
      <c r="AE45" s="428" t="str">
        <f t="shared" si="10"/>
        <v>NA</v>
      </c>
      <c r="AF45" s="393" t="str">
        <f t="shared" si="11"/>
        <v>NA</v>
      </c>
      <c r="AG45" s="21" t="s">
        <v>36</v>
      </c>
      <c r="AH45" s="427" t="s">
        <v>136</v>
      </c>
      <c r="AI45" s="22" t="s">
        <v>36</v>
      </c>
      <c r="AJ45" s="428" t="str">
        <f t="shared" si="12"/>
        <v>NA</v>
      </c>
      <c r="AK45" s="393" t="str">
        <f t="shared" si="13"/>
        <v>NA</v>
      </c>
      <c r="AL45" s="21" t="s">
        <v>36</v>
      </c>
      <c r="AM45" s="427" t="s">
        <v>136</v>
      </c>
      <c r="AN45" s="22"/>
      <c r="AO45" s="428" t="str">
        <f t="shared" si="14"/>
        <v>NA</v>
      </c>
      <c r="AP45" s="393" t="str">
        <f t="shared" si="15"/>
        <v>NA</v>
      </c>
      <c r="AQ45" s="21" t="s">
        <v>36</v>
      </c>
      <c r="AR45" s="427" t="s">
        <v>136</v>
      </c>
      <c r="AS45" s="22">
        <v>0</v>
      </c>
      <c r="AT45" s="428" t="str">
        <f t="shared" si="16"/>
        <v>NA</v>
      </c>
      <c r="AU45" s="393" t="str">
        <f t="shared" si="17"/>
        <v>NA</v>
      </c>
      <c r="AV45" s="21" t="s">
        <v>36</v>
      </c>
      <c r="AW45" s="427" t="s">
        <v>136</v>
      </c>
      <c r="AX45" s="22" t="s">
        <v>36</v>
      </c>
      <c r="AY45" s="428" t="str">
        <f t="shared" si="18"/>
        <v>NA</v>
      </c>
      <c r="AZ45" s="393" t="str">
        <f t="shared" si="19"/>
        <v>NA</v>
      </c>
      <c r="BA45" s="21"/>
      <c r="BB45" s="427" t="s">
        <v>137</v>
      </c>
      <c r="BC45" s="22">
        <v>0</v>
      </c>
      <c r="BD45" s="428">
        <f t="shared" si="20"/>
        <v>0</v>
      </c>
      <c r="BE45" s="393">
        <f t="shared" si="21"/>
        <v>1</v>
      </c>
      <c r="BF45" s="21" t="s">
        <v>36</v>
      </c>
      <c r="BG45" s="427" t="s">
        <v>136</v>
      </c>
      <c r="BH45" s="22"/>
      <c r="BI45" s="428" t="str">
        <f t="shared" si="22"/>
        <v>NA</v>
      </c>
      <c r="BJ45" s="393" t="str">
        <f t="shared" si="23"/>
        <v>NA</v>
      </c>
      <c r="BK45" s="21" t="s">
        <v>36</v>
      </c>
      <c r="BL45" s="427" t="s">
        <v>136</v>
      </c>
      <c r="BM45" s="22"/>
      <c r="BN45" s="428" t="str">
        <f t="shared" si="24"/>
        <v>NA</v>
      </c>
      <c r="BO45" s="393" t="str">
        <f t="shared" si="25"/>
        <v>NA</v>
      </c>
      <c r="BP45" s="21" t="s">
        <v>36</v>
      </c>
      <c r="BQ45" s="427" t="s">
        <v>136</v>
      </c>
      <c r="BR45" s="22">
        <v>0</v>
      </c>
      <c r="BS45" s="428" t="str">
        <f t="shared" si="26"/>
        <v>NA</v>
      </c>
      <c r="BT45" s="393" t="str">
        <f t="shared" si="27"/>
        <v>NA</v>
      </c>
      <c r="BU45" s="21" t="s">
        <v>36</v>
      </c>
      <c r="BV45" s="427" t="s">
        <v>136</v>
      </c>
      <c r="BW45" s="22"/>
      <c r="BX45" s="428" t="str">
        <f t="shared" si="28"/>
        <v>NA</v>
      </c>
      <c r="BY45" s="393" t="str">
        <f t="shared" si="29"/>
        <v>NA</v>
      </c>
      <c r="BZ45" s="21" t="s">
        <v>36</v>
      </c>
      <c r="CA45" s="427" t="s">
        <v>136</v>
      </c>
      <c r="CB45" s="22" t="s">
        <v>36</v>
      </c>
      <c r="CC45" s="428" t="str">
        <f t="shared" si="30"/>
        <v>NA</v>
      </c>
      <c r="CD45" s="393" t="str">
        <f t="shared" si="31"/>
        <v>NA</v>
      </c>
      <c r="CE45" s="21" t="s">
        <v>36</v>
      </c>
      <c r="CF45" s="427" t="s">
        <v>136</v>
      </c>
      <c r="CG45" s="22"/>
      <c r="CH45" s="428" t="str">
        <f t="shared" si="32"/>
        <v>NA</v>
      </c>
      <c r="CI45" s="393" t="str">
        <f t="shared" si="33"/>
        <v>NA</v>
      </c>
    </row>
    <row r="46" ht="62.25" customHeight="1" spans="1:87">
      <c r="A46" s="411"/>
      <c r="B46" s="425"/>
      <c r="C46" s="426" t="s">
        <v>36</v>
      </c>
      <c r="D46" s="427" t="s">
        <v>138</v>
      </c>
      <c r="E46" s="22" t="s">
        <v>36</v>
      </c>
      <c r="F46" s="428" t="str">
        <f t="shared" si="0"/>
        <v>NA</v>
      </c>
      <c r="G46" s="393" t="str">
        <f t="shared" si="1"/>
        <v>NA</v>
      </c>
      <c r="H46" s="21" t="s">
        <v>36</v>
      </c>
      <c r="I46" s="427" t="s">
        <v>138</v>
      </c>
      <c r="J46" s="22"/>
      <c r="K46" s="428" t="str">
        <f t="shared" si="2"/>
        <v>NA</v>
      </c>
      <c r="L46" s="393" t="str">
        <f t="shared" si="3"/>
        <v>NA</v>
      </c>
      <c r="M46" s="21" t="s">
        <v>36</v>
      </c>
      <c r="N46" s="427" t="s">
        <v>138</v>
      </c>
      <c r="O46" s="22" t="s">
        <v>36</v>
      </c>
      <c r="P46" s="428" t="str">
        <f t="shared" si="4"/>
        <v>NA</v>
      </c>
      <c r="Q46" s="393" t="str">
        <f t="shared" si="5"/>
        <v>NA</v>
      </c>
      <c r="R46" s="21" t="s">
        <v>36</v>
      </c>
      <c r="S46" s="427" t="s">
        <v>138</v>
      </c>
      <c r="T46" s="22">
        <v>0</v>
      </c>
      <c r="U46" s="428" t="str">
        <f t="shared" si="6"/>
        <v>NA</v>
      </c>
      <c r="V46" s="393" t="str">
        <f t="shared" si="7"/>
        <v>NA</v>
      </c>
      <c r="W46" s="21" t="s">
        <v>36</v>
      </c>
      <c r="X46" s="427" t="s">
        <v>138</v>
      </c>
      <c r="Y46" s="22" t="s">
        <v>36</v>
      </c>
      <c r="Z46" s="428" t="str">
        <f t="shared" si="8"/>
        <v>NA</v>
      </c>
      <c r="AA46" s="393" t="str">
        <f t="shared" si="9"/>
        <v>NA</v>
      </c>
      <c r="AB46" s="21" t="s">
        <v>36</v>
      </c>
      <c r="AC46" s="427" t="s">
        <v>138</v>
      </c>
      <c r="AD46" s="22" t="s">
        <v>36</v>
      </c>
      <c r="AE46" s="428" t="str">
        <f t="shared" si="10"/>
        <v>NA</v>
      </c>
      <c r="AF46" s="393" t="str">
        <f t="shared" si="11"/>
        <v>NA</v>
      </c>
      <c r="AG46" s="21" t="s">
        <v>36</v>
      </c>
      <c r="AH46" s="427" t="s">
        <v>138</v>
      </c>
      <c r="AI46" s="22" t="s">
        <v>36</v>
      </c>
      <c r="AJ46" s="428" t="str">
        <f t="shared" si="12"/>
        <v>NA</v>
      </c>
      <c r="AK46" s="393" t="str">
        <f t="shared" si="13"/>
        <v>NA</v>
      </c>
      <c r="AL46" s="21" t="s">
        <v>36</v>
      </c>
      <c r="AM46" s="427" t="s">
        <v>138</v>
      </c>
      <c r="AN46" s="22"/>
      <c r="AO46" s="428" t="str">
        <f t="shared" si="14"/>
        <v>NA</v>
      </c>
      <c r="AP46" s="393" t="str">
        <f t="shared" si="15"/>
        <v>NA</v>
      </c>
      <c r="AQ46" s="21" t="s">
        <v>36</v>
      </c>
      <c r="AR46" s="427" t="s">
        <v>138</v>
      </c>
      <c r="AS46" s="22">
        <v>0</v>
      </c>
      <c r="AT46" s="428" t="str">
        <f t="shared" si="16"/>
        <v>NA</v>
      </c>
      <c r="AU46" s="393" t="str">
        <f t="shared" si="17"/>
        <v>NA</v>
      </c>
      <c r="AV46" s="21" t="s">
        <v>36</v>
      </c>
      <c r="AW46" s="427" t="s">
        <v>138</v>
      </c>
      <c r="AX46" s="22" t="s">
        <v>36</v>
      </c>
      <c r="AY46" s="428" t="str">
        <f t="shared" si="18"/>
        <v>NA</v>
      </c>
      <c r="AZ46" s="393" t="str">
        <f t="shared" si="19"/>
        <v>NA</v>
      </c>
      <c r="BA46" s="21"/>
      <c r="BB46" s="427" t="s">
        <v>139</v>
      </c>
      <c r="BC46" s="22">
        <v>0</v>
      </c>
      <c r="BD46" s="428">
        <f t="shared" si="20"/>
        <v>0</v>
      </c>
      <c r="BE46" s="393">
        <f t="shared" si="21"/>
        <v>1</v>
      </c>
      <c r="BF46" s="21" t="s">
        <v>36</v>
      </c>
      <c r="BG46" s="427" t="s">
        <v>138</v>
      </c>
      <c r="BH46" s="22"/>
      <c r="BI46" s="428" t="str">
        <f t="shared" si="22"/>
        <v>NA</v>
      </c>
      <c r="BJ46" s="393" t="str">
        <f t="shared" si="23"/>
        <v>NA</v>
      </c>
      <c r="BK46" s="21" t="s">
        <v>36</v>
      </c>
      <c r="BL46" s="427" t="s">
        <v>138</v>
      </c>
      <c r="BM46" s="22"/>
      <c r="BN46" s="428" t="str">
        <f t="shared" si="24"/>
        <v>NA</v>
      </c>
      <c r="BO46" s="393" t="str">
        <f t="shared" si="25"/>
        <v>NA</v>
      </c>
      <c r="BP46" s="21" t="s">
        <v>36</v>
      </c>
      <c r="BQ46" s="427" t="s">
        <v>138</v>
      </c>
      <c r="BR46" s="22">
        <v>0</v>
      </c>
      <c r="BS46" s="428" t="str">
        <f t="shared" si="26"/>
        <v>NA</v>
      </c>
      <c r="BT46" s="393" t="str">
        <f t="shared" si="27"/>
        <v>NA</v>
      </c>
      <c r="BU46" s="21" t="s">
        <v>36</v>
      </c>
      <c r="BV46" s="427" t="s">
        <v>138</v>
      </c>
      <c r="BW46" s="22"/>
      <c r="BX46" s="428" t="str">
        <f t="shared" si="28"/>
        <v>NA</v>
      </c>
      <c r="BY46" s="393" t="str">
        <f t="shared" si="29"/>
        <v>NA</v>
      </c>
      <c r="BZ46" s="21" t="s">
        <v>36</v>
      </c>
      <c r="CA46" s="427" t="s">
        <v>138</v>
      </c>
      <c r="CB46" s="22" t="s">
        <v>36</v>
      </c>
      <c r="CC46" s="428" t="str">
        <f t="shared" si="30"/>
        <v>NA</v>
      </c>
      <c r="CD46" s="393" t="str">
        <f t="shared" si="31"/>
        <v>NA</v>
      </c>
      <c r="CE46" s="21" t="s">
        <v>36</v>
      </c>
      <c r="CF46" s="427" t="s">
        <v>138</v>
      </c>
      <c r="CG46" s="22"/>
      <c r="CH46" s="428" t="str">
        <f t="shared" si="32"/>
        <v>NA</v>
      </c>
      <c r="CI46" s="393" t="str">
        <f t="shared" si="33"/>
        <v>NA</v>
      </c>
    </row>
    <row r="47" ht="62.25" customHeight="1" spans="1:87">
      <c r="A47" s="414"/>
      <c r="B47" s="429"/>
      <c r="C47" s="430" t="s">
        <v>36</v>
      </c>
      <c r="D47" s="398" t="s">
        <v>140</v>
      </c>
      <c r="E47" s="25" t="s">
        <v>36</v>
      </c>
      <c r="F47" s="421" t="str">
        <f t="shared" si="0"/>
        <v>NA</v>
      </c>
      <c r="G47" s="393" t="str">
        <f t="shared" si="1"/>
        <v>NA</v>
      </c>
      <c r="H47" s="24" t="s">
        <v>36</v>
      </c>
      <c r="I47" s="398" t="s">
        <v>140</v>
      </c>
      <c r="J47" s="25"/>
      <c r="K47" s="421" t="str">
        <f t="shared" si="2"/>
        <v>NA</v>
      </c>
      <c r="L47" s="393" t="str">
        <f t="shared" si="3"/>
        <v>NA</v>
      </c>
      <c r="M47" s="24" t="s">
        <v>36</v>
      </c>
      <c r="N47" s="398" t="s">
        <v>140</v>
      </c>
      <c r="O47" s="25" t="s">
        <v>36</v>
      </c>
      <c r="P47" s="421" t="str">
        <f t="shared" si="4"/>
        <v>NA</v>
      </c>
      <c r="Q47" s="393" t="str">
        <f t="shared" si="5"/>
        <v>NA</v>
      </c>
      <c r="R47" s="24" t="s">
        <v>36</v>
      </c>
      <c r="S47" s="398" t="s">
        <v>140</v>
      </c>
      <c r="T47" s="25">
        <v>0</v>
      </c>
      <c r="U47" s="421" t="str">
        <f t="shared" si="6"/>
        <v>NA</v>
      </c>
      <c r="V47" s="393" t="str">
        <f t="shared" si="7"/>
        <v>NA</v>
      </c>
      <c r="W47" s="24" t="s">
        <v>36</v>
      </c>
      <c r="X47" s="398" t="s">
        <v>140</v>
      </c>
      <c r="Y47" s="25" t="s">
        <v>36</v>
      </c>
      <c r="Z47" s="421" t="str">
        <f t="shared" si="8"/>
        <v>NA</v>
      </c>
      <c r="AA47" s="393" t="str">
        <f t="shared" si="9"/>
        <v>NA</v>
      </c>
      <c r="AB47" s="24" t="s">
        <v>36</v>
      </c>
      <c r="AC47" s="398" t="s">
        <v>140</v>
      </c>
      <c r="AD47" s="25" t="s">
        <v>36</v>
      </c>
      <c r="AE47" s="421" t="str">
        <f t="shared" si="10"/>
        <v>NA</v>
      </c>
      <c r="AF47" s="393" t="str">
        <f t="shared" si="11"/>
        <v>NA</v>
      </c>
      <c r="AG47" s="24" t="s">
        <v>36</v>
      </c>
      <c r="AH47" s="398" t="s">
        <v>140</v>
      </c>
      <c r="AI47" s="25" t="s">
        <v>36</v>
      </c>
      <c r="AJ47" s="421" t="str">
        <f t="shared" si="12"/>
        <v>NA</v>
      </c>
      <c r="AK47" s="393" t="str">
        <f t="shared" si="13"/>
        <v>NA</v>
      </c>
      <c r="AL47" s="24" t="s">
        <v>36</v>
      </c>
      <c r="AM47" s="398" t="s">
        <v>140</v>
      </c>
      <c r="AN47" s="25"/>
      <c r="AO47" s="421" t="str">
        <f t="shared" si="14"/>
        <v>NA</v>
      </c>
      <c r="AP47" s="393" t="str">
        <f t="shared" si="15"/>
        <v>NA</v>
      </c>
      <c r="AQ47" s="24" t="s">
        <v>36</v>
      </c>
      <c r="AR47" s="398" t="s">
        <v>140</v>
      </c>
      <c r="AS47" s="25">
        <v>0</v>
      </c>
      <c r="AT47" s="421" t="str">
        <f t="shared" si="16"/>
        <v>NA</v>
      </c>
      <c r="AU47" s="393" t="str">
        <f t="shared" si="17"/>
        <v>NA</v>
      </c>
      <c r="AV47" s="24" t="s">
        <v>36</v>
      </c>
      <c r="AW47" s="398" t="s">
        <v>140</v>
      </c>
      <c r="AX47" s="25" t="s">
        <v>36</v>
      </c>
      <c r="AY47" s="421" t="str">
        <f t="shared" si="18"/>
        <v>NA</v>
      </c>
      <c r="AZ47" s="393" t="str">
        <f t="shared" si="19"/>
        <v>NA</v>
      </c>
      <c r="BA47" s="24"/>
      <c r="BB47" s="398" t="s">
        <v>141</v>
      </c>
      <c r="BC47" s="25">
        <v>0</v>
      </c>
      <c r="BD47" s="421">
        <f t="shared" si="20"/>
        <v>0</v>
      </c>
      <c r="BE47" s="393">
        <f t="shared" si="21"/>
        <v>1</v>
      </c>
      <c r="BF47" s="24" t="s">
        <v>36</v>
      </c>
      <c r="BG47" s="398" t="s">
        <v>140</v>
      </c>
      <c r="BH47" s="25"/>
      <c r="BI47" s="421" t="str">
        <f t="shared" si="22"/>
        <v>NA</v>
      </c>
      <c r="BJ47" s="393" t="str">
        <f t="shared" si="23"/>
        <v>NA</v>
      </c>
      <c r="BK47" s="24" t="s">
        <v>36</v>
      </c>
      <c r="BL47" s="398" t="s">
        <v>140</v>
      </c>
      <c r="BM47" s="25"/>
      <c r="BN47" s="421" t="str">
        <f t="shared" si="24"/>
        <v>NA</v>
      </c>
      <c r="BO47" s="393" t="str">
        <f t="shared" si="25"/>
        <v>NA</v>
      </c>
      <c r="BP47" s="24" t="s">
        <v>36</v>
      </c>
      <c r="BQ47" s="398" t="s">
        <v>140</v>
      </c>
      <c r="BR47" s="25">
        <v>0</v>
      </c>
      <c r="BS47" s="421" t="str">
        <f t="shared" si="26"/>
        <v>NA</v>
      </c>
      <c r="BT47" s="393" t="str">
        <f t="shared" si="27"/>
        <v>NA</v>
      </c>
      <c r="BU47" s="24" t="s">
        <v>36</v>
      </c>
      <c r="BV47" s="398" t="s">
        <v>140</v>
      </c>
      <c r="BW47" s="25"/>
      <c r="BX47" s="421" t="str">
        <f t="shared" si="28"/>
        <v>NA</v>
      </c>
      <c r="BY47" s="393" t="str">
        <f t="shared" si="29"/>
        <v>NA</v>
      </c>
      <c r="BZ47" s="24" t="s">
        <v>36</v>
      </c>
      <c r="CA47" s="398" t="s">
        <v>140</v>
      </c>
      <c r="CB47" s="25" t="s">
        <v>36</v>
      </c>
      <c r="CC47" s="421" t="str">
        <f t="shared" si="30"/>
        <v>NA</v>
      </c>
      <c r="CD47" s="393" t="str">
        <f t="shared" si="31"/>
        <v>NA</v>
      </c>
      <c r="CE47" s="24" t="s">
        <v>36</v>
      </c>
      <c r="CF47" s="398" t="s">
        <v>140</v>
      </c>
      <c r="CG47" s="25"/>
      <c r="CH47" s="421" t="str">
        <f t="shared" si="32"/>
        <v>NA</v>
      </c>
      <c r="CI47" s="393" t="str">
        <f t="shared" si="33"/>
        <v>NA</v>
      </c>
    </row>
    <row r="48" s="368" customFormat="1" ht="27" customHeight="1" spans="1:87">
      <c r="A48" s="431"/>
      <c r="B48" s="432"/>
      <c r="C48" s="431"/>
      <c r="D48" s="433"/>
      <c r="E48" s="434" t="s">
        <v>142</v>
      </c>
      <c r="F48" s="435">
        <v>29</v>
      </c>
      <c r="G48" s="377"/>
      <c r="H48" s="431"/>
      <c r="I48" s="433"/>
      <c r="J48" s="434" t="s">
        <v>142</v>
      </c>
      <c r="K48" s="435">
        <v>29</v>
      </c>
      <c r="L48" s="377"/>
      <c r="M48" s="431"/>
      <c r="N48" s="433"/>
      <c r="O48" s="434" t="s">
        <v>142</v>
      </c>
      <c r="P48" s="435">
        <v>29</v>
      </c>
      <c r="Q48" s="377"/>
      <c r="R48" s="431"/>
      <c r="S48" s="433"/>
      <c r="T48" s="434" t="s">
        <v>142</v>
      </c>
      <c r="U48" s="435">
        <v>29</v>
      </c>
      <c r="V48" s="377"/>
      <c r="W48" s="431"/>
      <c r="X48" s="433"/>
      <c r="Y48" s="434" t="s">
        <v>142</v>
      </c>
      <c r="Z48" s="435">
        <v>29</v>
      </c>
      <c r="AA48" s="377"/>
      <c r="AB48" s="431"/>
      <c r="AC48" s="433"/>
      <c r="AD48" s="434" t="s">
        <v>142</v>
      </c>
      <c r="AE48" s="435">
        <v>29</v>
      </c>
      <c r="AF48" s="377"/>
      <c r="AG48" s="431"/>
      <c r="AH48" s="433"/>
      <c r="AI48" s="434" t="s">
        <v>142</v>
      </c>
      <c r="AJ48" s="435">
        <v>29</v>
      </c>
      <c r="AK48" s="377"/>
      <c r="AL48" s="431"/>
      <c r="AM48" s="433"/>
      <c r="AN48" s="434" t="s">
        <v>142</v>
      </c>
      <c r="AO48" s="435">
        <v>29</v>
      </c>
      <c r="AP48" s="377"/>
      <c r="AQ48" s="431"/>
      <c r="AR48" s="433"/>
      <c r="AS48" s="434" t="s">
        <v>142</v>
      </c>
      <c r="AT48" s="435">
        <v>29</v>
      </c>
      <c r="AU48" s="377"/>
      <c r="AV48" s="431"/>
      <c r="AW48" s="433"/>
      <c r="AX48" s="434" t="s">
        <v>142</v>
      </c>
      <c r="AY48" s="435">
        <v>29</v>
      </c>
      <c r="AZ48" s="377"/>
      <c r="BA48" s="431"/>
      <c r="BB48" s="433"/>
      <c r="BC48" s="434" t="s">
        <v>142</v>
      </c>
      <c r="BD48" s="435">
        <v>29</v>
      </c>
      <c r="BE48" s="377"/>
      <c r="BF48" s="431"/>
      <c r="BG48" s="433"/>
      <c r="BH48" s="434" t="s">
        <v>142</v>
      </c>
      <c r="BI48" s="435">
        <v>29</v>
      </c>
      <c r="BJ48" s="377"/>
      <c r="BK48" s="431"/>
      <c r="BL48" s="433"/>
      <c r="BM48" s="434" t="s">
        <v>142</v>
      </c>
      <c r="BN48" s="435">
        <v>29</v>
      </c>
      <c r="BO48" s="377"/>
      <c r="BP48" s="431"/>
      <c r="BQ48" s="433"/>
      <c r="BR48" s="434" t="s">
        <v>142</v>
      </c>
      <c r="BS48" s="435">
        <v>29</v>
      </c>
      <c r="BT48" s="377"/>
      <c r="BU48" s="431"/>
      <c r="BV48" s="433"/>
      <c r="BW48" s="434" t="s">
        <v>142</v>
      </c>
      <c r="BX48" s="435">
        <v>29</v>
      </c>
      <c r="BY48" s="377"/>
      <c r="BZ48" s="431"/>
      <c r="CA48" s="433"/>
      <c r="CB48" s="434" t="s">
        <v>142</v>
      </c>
      <c r="CC48" s="435">
        <v>29</v>
      </c>
      <c r="CD48" s="377"/>
      <c r="CE48" s="431"/>
      <c r="CF48" s="433"/>
      <c r="CG48" s="434" t="s">
        <v>142</v>
      </c>
      <c r="CH48" s="435">
        <v>29</v>
      </c>
      <c r="CI48" s="377"/>
    </row>
    <row r="49" s="368" customFormat="1" ht="27" customHeight="1" spans="1:87">
      <c r="A49" s="436" t="s">
        <v>143</v>
      </c>
      <c r="B49" s="432"/>
      <c r="C49" s="433"/>
      <c r="D49" s="433"/>
      <c r="E49" s="437" t="s">
        <v>144</v>
      </c>
      <c r="F49" s="438">
        <f>COUNT(C9:C47)</f>
        <v>20</v>
      </c>
      <c r="G49" s="377"/>
      <c r="H49" s="433"/>
      <c r="I49" s="433"/>
      <c r="J49" s="437" t="s">
        <v>144</v>
      </c>
      <c r="K49" s="438">
        <f>COUNT(H9:H47)</f>
        <v>0</v>
      </c>
      <c r="L49" s="377"/>
      <c r="M49" s="433"/>
      <c r="N49" s="433"/>
      <c r="O49" s="437" t="s">
        <v>144</v>
      </c>
      <c r="P49" s="438">
        <f>COUNT(M9:M47)</f>
        <v>19</v>
      </c>
      <c r="Q49" s="377"/>
      <c r="R49" s="433"/>
      <c r="S49" s="433"/>
      <c r="T49" s="437" t="s">
        <v>144</v>
      </c>
      <c r="U49" s="438">
        <f>COUNT(R9:R47)</f>
        <v>17</v>
      </c>
      <c r="V49" s="377"/>
      <c r="W49" s="433"/>
      <c r="X49" s="433"/>
      <c r="Y49" s="437" t="s">
        <v>144</v>
      </c>
      <c r="Z49" s="438">
        <f>COUNT(W9:W47)</f>
        <v>13</v>
      </c>
      <c r="AA49" s="377"/>
      <c r="AB49" s="433"/>
      <c r="AC49" s="433"/>
      <c r="AD49" s="437" t="s">
        <v>144</v>
      </c>
      <c r="AE49" s="438">
        <f>COUNT(AB9:AB47)</f>
        <v>18</v>
      </c>
      <c r="AF49" s="377"/>
      <c r="AG49" s="433"/>
      <c r="AH49" s="433"/>
      <c r="AI49" s="437" t="s">
        <v>144</v>
      </c>
      <c r="AJ49" s="438">
        <f>COUNT(AG9:AG47)</f>
        <v>21</v>
      </c>
      <c r="AK49" s="377"/>
      <c r="AL49" s="433"/>
      <c r="AM49" s="433"/>
      <c r="AN49" s="437" t="s">
        <v>144</v>
      </c>
      <c r="AO49" s="438">
        <f>COUNT(AL9:AL47)</f>
        <v>0</v>
      </c>
      <c r="AP49" s="377"/>
      <c r="AQ49" s="433"/>
      <c r="AR49" s="433"/>
      <c r="AS49" s="437" t="s">
        <v>144</v>
      </c>
      <c r="AT49" s="438">
        <f>COUNT(AQ9:AQ47)</f>
        <v>15</v>
      </c>
      <c r="AU49" s="377"/>
      <c r="AV49" s="433"/>
      <c r="AW49" s="433"/>
      <c r="AX49" s="437" t="s">
        <v>144</v>
      </c>
      <c r="AY49" s="438">
        <f>COUNT(AV9:AV47)</f>
        <v>15</v>
      </c>
      <c r="AZ49" s="377"/>
      <c r="BA49" s="433"/>
      <c r="BB49" s="433"/>
      <c r="BC49" s="437" t="s">
        <v>144</v>
      </c>
      <c r="BD49" s="438">
        <f>COUNT(BA9:BA47)</f>
        <v>0</v>
      </c>
      <c r="BE49" s="377"/>
      <c r="BF49" s="433"/>
      <c r="BG49" s="433"/>
      <c r="BH49" s="437" t="s">
        <v>144</v>
      </c>
      <c r="BI49" s="438">
        <f>COUNT(BF9:BF47)</f>
        <v>0</v>
      </c>
      <c r="BJ49" s="377"/>
      <c r="BK49" s="433"/>
      <c r="BL49" s="433"/>
      <c r="BM49" s="437" t="s">
        <v>144</v>
      </c>
      <c r="BN49" s="438">
        <f>COUNT(BK9:BK47)</f>
        <v>0</v>
      </c>
      <c r="BO49" s="377"/>
      <c r="BP49" s="433"/>
      <c r="BQ49" s="433"/>
      <c r="BR49" s="437" t="s">
        <v>144</v>
      </c>
      <c r="BS49" s="438">
        <f>COUNT(BP9:BP47)</f>
        <v>19</v>
      </c>
      <c r="BT49" s="377"/>
      <c r="BU49" s="433"/>
      <c r="BV49" s="433"/>
      <c r="BW49" s="437" t="s">
        <v>144</v>
      </c>
      <c r="BX49" s="438">
        <f>COUNT(BU9:BU47)</f>
        <v>0</v>
      </c>
      <c r="BY49" s="377"/>
      <c r="BZ49" s="433"/>
      <c r="CA49" s="433"/>
      <c r="CB49" s="437" t="s">
        <v>144</v>
      </c>
      <c r="CC49" s="438">
        <f>COUNT(BZ9:BZ47)</f>
        <v>22</v>
      </c>
      <c r="CD49" s="377"/>
      <c r="CE49" s="433"/>
      <c r="CF49" s="433"/>
      <c r="CG49" s="437" t="s">
        <v>144</v>
      </c>
      <c r="CH49" s="438">
        <f>COUNT(CE9:CE47)</f>
        <v>0</v>
      </c>
      <c r="CI49" s="377"/>
    </row>
    <row r="50" s="368" customFormat="1" ht="27" customHeight="1" spans="1:87">
      <c r="A50" s="439" t="s">
        <v>145</v>
      </c>
      <c r="B50" s="439"/>
      <c r="C50" s="377"/>
      <c r="D50" s="433"/>
      <c r="E50" s="437" t="s">
        <v>146</v>
      </c>
      <c r="F50" s="440">
        <f>COUNTIF(G9:G47,"&gt;0")</f>
        <v>14</v>
      </c>
      <c r="G50" s="377"/>
      <c r="H50" s="377"/>
      <c r="I50" s="433"/>
      <c r="J50" s="437" t="s">
        <v>146</v>
      </c>
      <c r="K50" s="440">
        <f>COUNTIF(L9:L47,"&gt;0")</f>
        <v>0</v>
      </c>
      <c r="L50" s="377"/>
      <c r="M50" s="377"/>
      <c r="N50" s="433"/>
      <c r="O50" s="437" t="s">
        <v>146</v>
      </c>
      <c r="P50" s="440">
        <f>COUNTIF(Q9:Q47,"&gt;0")</f>
        <v>12</v>
      </c>
      <c r="Q50" s="377"/>
      <c r="R50" s="377"/>
      <c r="S50" s="433"/>
      <c r="T50" s="437" t="s">
        <v>146</v>
      </c>
      <c r="U50" s="440">
        <f>COUNTIF(V9:V47,"&gt;0")</f>
        <v>16</v>
      </c>
      <c r="V50" s="377"/>
      <c r="W50" s="377"/>
      <c r="X50" s="433"/>
      <c r="Y50" s="437" t="s">
        <v>146</v>
      </c>
      <c r="Z50" s="440">
        <f>COUNTIF(AA9:AA47,"&gt;0")</f>
        <v>8</v>
      </c>
      <c r="AA50" s="377"/>
      <c r="AB50" s="377"/>
      <c r="AC50" s="433"/>
      <c r="AD50" s="437" t="s">
        <v>146</v>
      </c>
      <c r="AE50" s="440">
        <f>COUNTIF(AF9:AF47,"&gt;0")</f>
        <v>13</v>
      </c>
      <c r="AF50" s="377"/>
      <c r="AG50" s="377"/>
      <c r="AH50" s="433"/>
      <c r="AI50" s="437" t="s">
        <v>146</v>
      </c>
      <c r="AJ50" s="440">
        <f>COUNTIF(AK9:AK47,"&gt;0")</f>
        <v>17</v>
      </c>
      <c r="AK50" s="377"/>
      <c r="AL50" s="377"/>
      <c r="AM50" s="433"/>
      <c r="AN50" s="437" t="s">
        <v>146</v>
      </c>
      <c r="AO50" s="440">
        <f>COUNTIF(AP9:AP47,"&gt;0")</f>
        <v>0</v>
      </c>
      <c r="AP50" s="377"/>
      <c r="AQ50" s="377"/>
      <c r="AR50" s="433"/>
      <c r="AS50" s="437" t="s">
        <v>146</v>
      </c>
      <c r="AT50" s="440">
        <f>COUNTIF(AU9:AU47,"&gt;0")</f>
        <v>9</v>
      </c>
      <c r="AU50" s="377"/>
      <c r="AV50" s="377"/>
      <c r="AW50" s="433"/>
      <c r="AX50" s="437" t="s">
        <v>146</v>
      </c>
      <c r="AY50" s="440">
        <f>COUNTIF(AZ9:AZ47,"&gt;0")</f>
        <v>7</v>
      </c>
      <c r="AZ50" s="377"/>
      <c r="BA50" s="377"/>
      <c r="BB50" s="433"/>
      <c r="BC50" s="437" t="s">
        <v>146</v>
      </c>
      <c r="BD50" s="440">
        <f>COUNTIF(BE9:BE47,"&gt;0")</f>
        <v>19</v>
      </c>
      <c r="BE50" s="377"/>
      <c r="BF50" s="377"/>
      <c r="BG50" s="433"/>
      <c r="BH50" s="437" t="s">
        <v>146</v>
      </c>
      <c r="BI50" s="440">
        <f>COUNTIF(BJ9:BJ47,"&gt;0")</f>
        <v>0</v>
      </c>
      <c r="BJ50" s="377"/>
      <c r="BK50" s="377"/>
      <c r="BL50" s="433"/>
      <c r="BM50" s="437" t="s">
        <v>146</v>
      </c>
      <c r="BN50" s="440">
        <f>COUNTIF(BO9:BO47,"&gt;0")</f>
        <v>0</v>
      </c>
      <c r="BO50" s="377"/>
      <c r="BP50" s="377"/>
      <c r="BQ50" s="433"/>
      <c r="BR50" s="437" t="s">
        <v>146</v>
      </c>
      <c r="BS50" s="440">
        <f>COUNTIF(BT9:BT47,"&gt;0")</f>
        <v>14</v>
      </c>
      <c r="BT50" s="377"/>
      <c r="BU50" s="377"/>
      <c r="BV50" s="433"/>
      <c r="BW50" s="437" t="s">
        <v>146</v>
      </c>
      <c r="BX50" s="440">
        <f>COUNTIF(BY9:BY47,"&gt;0")</f>
        <v>0</v>
      </c>
      <c r="BY50" s="377"/>
      <c r="BZ50" s="377"/>
      <c r="CA50" s="433"/>
      <c r="CB50" s="437" t="s">
        <v>146</v>
      </c>
      <c r="CC50" s="440">
        <f>COUNTIF(CD9:CD47,"&gt;0")</f>
        <v>13</v>
      </c>
      <c r="CD50" s="377"/>
      <c r="CE50" s="377"/>
      <c r="CF50" s="433"/>
      <c r="CG50" s="437" t="s">
        <v>146</v>
      </c>
      <c r="CH50" s="440">
        <f>COUNTIF(CI9:CI47,"&gt;0")</f>
        <v>0</v>
      </c>
      <c r="CI50" s="377"/>
    </row>
    <row r="51" s="368" customFormat="1" ht="27" customHeight="1" spans="1:87">
      <c r="A51" s="439"/>
      <c r="B51" s="439"/>
      <c r="C51" s="433"/>
      <c r="D51" s="433"/>
      <c r="E51" s="441" t="s">
        <v>147</v>
      </c>
      <c r="F51" s="442">
        <f>F50/F49</f>
        <v>0.7</v>
      </c>
      <c r="G51" s="443"/>
      <c r="H51" s="433"/>
      <c r="I51" s="433"/>
      <c r="J51" s="441" t="s">
        <v>147</v>
      </c>
      <c r="K51" s="442" t="e">
        <f>K50/K49</f>
        <v>#DIV/0!</v>
      </c>
      <c r="L51" s="443"/>
      <c r="M51" s="433"/>
      <c r="N51" s="433"/>
      <c r="O51" s="441" t="s">
        <v>147</v>
      </c>
      <c r="P51" s="442">
        <f>P50/P49</f>
        <v>0.631578947368421</v>
      </c>
      <c r="Q51" s="443"/>
      <c r="R51" s="433"/>
      <c r="S51" s="433"/>
      <c r="T51" s="441" t="s">
        <v>147</v>
      </c>
      <c r="U51" s="442">
        <f>U50/U49</f>
        <v>0.941176470588235</v>
      </c>
      <c r="V51" s="443"/>
      <c r="W51" s="433"/>
      <c r="X51" s="433"/>
      <c r="Y51" s="441" t="s">
        <v>147</v>
      </c>
      <c r="Z51" s="442">
        <f>Z50/Z49</f>
        <v>0.615384615384615</v>
      </c>
      <c r="AA51" s="443"/>
      <c r="AB51" s="433"/>
      <c r="AC51" s="433"/>
      <c r="AD51" s="441" t="s">
        <v>147</v>
      </c>
      <c r="AE51" s="442">
        <f>AE50/AE49</f>
        <v>0.722222222222222</v>
      </c>
      <c r="AF51" s="443"/>
      <c r="AG51" s="433"/>
      <c r="AH51" s="433"/>
      <c r="AI51" s="441" t="s">
        <v>147</v>
      </c>
      <c r="AJ51" s="442">
        <f>AJ50/AJ49</f>
        <v>0.80952380952381</v>
      </c>
      <c r="AK51" s="443"/>
      <c r="AL51" s="433"/>
      <c r="AM51" s="433"/>
      <c r="AN51" s="441" t="s">
        <v>147</v>
      </c>
      <c r="AO51" s="442" t="e">
        <f>AO50/AO49</f>
        <v>#DIV/0!</v>
      </c>
      <c r="AP51" s="443"/>
      <c r="AQ51" s="433"/>
      <c r="AR51" s="433"/>
      <c r="AS51" s="441" t="s">
        <v>147</v>
      </c>
      <c r="AT51" s="442">
        <f>AT50/AT49</f>
        <v>0.6</v>
      </c>
      <c r="AU51" s="443"/>
      <c r="AV51" s="433"/>
      <c r="AW51" s="433"/>
      <c r="AX51" s="441" t="s">
        <v>147</v>
      </c>
      <c r="AY51" s="442">
        <f>AY50/AY49</f>
        <v>0.466666666666667</v>
      </c>
      <c r="AZ51" s="443"/>
      <c r="BA51" s="433"/>
      <c r="BB51" s="433"/>
      <c r="BC51" s="441" t="s">
        <v>147</v>
      </c>
      <c r="BD51" s="442" t="e">
        <f>BD50/BD49</f>
        <v>#DIV/0!</v>
      </c>
      <c r="BE51" s="443"/>
      <c r="BF51" s="433"/>
      <c r="BG51" s="433"/>
      <c r="BH51" s="441" t="s">
        <v>147</v>
      </c>
      <c r="BI51" s="442" t="e">
        <f>BI50/BI49</f>
        <v>#DIV/0!</v>
      </c>
      <c r="BJ51" s="443"/>
      <c r="BK51" s="433"/>
      <c r="BL51" s="433"/>
      <c r="BM51" s="441" t="s">
        <v>147</v>
      </c>
      <c r="BN51" s="442" t="e">
        <f>BN50/BN49</f>
        <v>#DIV/0!</v>
      </c>
      <c r="BO51" s="443"/>
      <c r="BP51" s="433"/>
      <c r="BQ51" s="433"/>
      <c r="BR51" s="441" t="s">
        <v>147</v>
      </c>
      <c r="BS51" s="442">
        <f>BS50/BS49</f>
        <v>0.736842105263158</v>
      </c>
      <c r="BT51" s="443"/>
      <c r="BU51" s="433"/>
      <c r="BV51" s="433"/>
      <c r="BW51" s="441" t="s">
        <v>147</v>
      </c>
      <c r="BX51" s="442" t="e">
        <f>BX50/BX49</f>
        <v>#DIV/0!</v>
      </c>
      <c r="BY51" s="443"/>
      <c r="BZ51" s="433"/>
      <c r="CA51" s="433"/>
      <c r="CB51" s="441" t="s">
        <v>147</v>
      </c>
      <c r="CC51" s="442">
        <f>CC50/CC49</f>
        <v>0.590909090909091</v>
      </c>
      <c r="CD51" s="443"/>
      <c r="CE51" s="433"/>
      <c r="CF51" s="433"/>
      <c r="CG51" s="441" t="s">
        <v>147</v>
      </c>
      <c r="CH51" s="442" t="e">
        <f>CH50/CH49</f>
        <v>#DIV/0!</v>
      </c>
      <c r="CI51" s="443"/>
    </row>
    <row r="52" s="368" customFormat="1" ht="27" customHeight="1" spans="1:87">
      <c r="A52" s="439"/>
      <c r="B52" s="439"/>
      <c r="C52" s="433"/>
      <c r="D52" s="433"/>
      <c r="E52" s="444"/>
      <c r="F52" s="445"/>
      <c r="G52" s="443"/>
      <c r="H52" s="433"/>
      <c r="I52" s="433"/>
      <c r="J52" s="444"/>
      <c r="K52" s="445"/>
      <c r="L52" s="443"/>
      <c r="M52" s="433"/>
      <c r="N52" s="433"/>
      <c r="O52" s="444"/>
      <c r="P52" s="445"/>
      <c r="Q52" s="443"/>
      <c r="R52" s="433"/>
      <c r="S52" s="433"/>
      <c r="T52" s="444"/>
      <c r="U52" s="445"/>
      <c r="V52" s="443"/>
      <c r="W52" s="433"/>
      <c r="X52" s="433"/>
      <c r="Y52" s="444"/>
      <c r="Z52" s="445"/>
      <c r="AA52" s="443"/>
      <c r="AB52" s="433"/>
      <c r="AC52" s="433"/>
      <c r="AD52" s="444"/>
      <c r="AE52" s="445"/>
      <c r="AF52" s="443"/>
      <c r="AG52" s="433"/>
      <c r="AH52" s="433"/>
      <c r="AI52" s="444"/>
      <c r="AJ52" s="445"/>
      <c r="AK52" s="443"/>
      <c r="AL52" s="433"/>
      <c r="AM52" s="433"/>
      <c r="AN52" s="444"/>
      <c r="AO52" s="445"/>
      <c r="AP52" s="443"/>
      <c r="AQ52" s="433"/>
      <c r="AR52" s="433"/>
      <c r="AS52" s="444"/>
      <c r="AT52" s="445"/>
      <c r="AU52" s="443"/>
      <c r="AV52" s="433"/>
      <c r="AW52" s="433"/>
      <c r="AX52" s="444"/>
      <c r="AY52" s="445"/>
      <c r="AZ52" s="443"/>
      <c r="BA52" s="433"/>
      <c r="BB52" s="433"/>
      <c r="BC52" s="444"/>
      <c r="BD52" s="445"/>
      <c r="BE52" s="443"/>
      <c r="BF52" s="433"/>
      <c r="BG52" s="433"/>
      <c r="BH52" s="444"/>
      <c r="BI52" s="445"/>
      <c r="BJ52" s="443"/>
      <c r="BK52" s="433"/>
      <c r="BL52" s="433"/>
      <c r="BM52" s="444"/>
      <c r="BN52" s="445"/>
      <c r="BO52" s="443"/>
      <c r="BP52" s="433"/>
      <c r="BQ52" s="433"/>
      <c r="BR52" s="444"/>
      <c r="BS52" s="445"/>
      <c r="BT52" s="443"/>
      <c r="BU52" s="433"/>
      <c r="BV52" s="433"/>
      <c r="BW52" s="444"/>
      <c r="BX52" s="445"/>
      <c r="BY52" s="443"/>
      <c r="BZ52" s="433"/>
      <c r="CA52" s="433"/>
      <c r="CB52" s="444"/>
      <c r="CC52" s="445"/>
      <c r="CD52" s="443"/>
      <c r="CE52" s="433"/>
      <c r="CF52" s="433"/>
      <c r="CG52" s="444"/>
      <c r="CH52" s="445"/>
      <c r="CI52" s="443"/>
    </row>
    <row r="53" spans="1:2">
      <c r="A53" s="439"/>
      <c r="B53" s="439"/>
    </row>
    <row r="54" s="366" customFormat="1" ht="27" spans="1:87">
      <c r="A54" s="375" t="s">
        <v>3</v>
      </c>
      <c r="B54" s="375"/>
      <c r="C54" s="375" t="s">
        <v>4</v>
      </c>
      <c r="D54" s="375"/>
      <c r="E54" s="375"/>
      <c r="F54" s="375"/>
      <c r="G54" s="377"/>
      <c r="H54" s="375" t="s">
        <v>5</v>
      </c>
      <c r="I54" s="375"/>
      <c r="J54" s="375"/>
      <c r="K54" s="375"/>
      <c r="L54" s="377"/>
      <c r="M54" s="375" t="s">
        <v>6</v>
      </c>
      <c r="N54" s="375"/>
      <c r="O54" s="375"/>
      <c r="P54" s="375"/>
      <c r="Q54" s="377"/>
      <c r="R54" s="479" t="s">
        <v>7</v>
      </c>
      <c r="S54" s="479"/>
      <c r="T54" s="479"/>
      <c r="U54" s="479"/>
      <c r="V54" s="377"/>
      <c r="W54" s="479" t="s">
        <v>8</v>
      </c>
      <c r="X54" s="479"/>
      <c r="Y54" s="479"/>
      <c r="Z54" s="479"/>
      <c r="AA54" s="377"/>
      <c r="AB54" s="479" t="s">
        <v>9</v>
      </c>
      <c r="AC54" s="479"/>
      <c r="AD54" s="479"/>
      <c r="AE54" s="479"/>
      <c r="AF54" s="377"/>
      <c r="AG54" s="479" t="s">
        <v>10</v>
      </c>
      <c r="AH54" s="479"/>
      <c r="AI54" s="479"/>
      <c r="AJ54" s="479"/>
      <c r="AK54" s="377"/>
      <c r="AL54" s="479" t="s">
        <v>5</v>
      </c>
      <c r="AM54" s="479"/>
      <c r="AN54" s="479"/>
      <c r="AO54" s="479"/>
      <c r="AP54" s="377"/>
      <c r="AQ54" s="479" t="s">
        <v>148</v>
      </c>
      <c r="AR54" s="479"/>
      <c r="AS54" s="479"/>
      <c r="AT54" s="479"/>
      <c r="AU54" s="377"/>
      <c r="AV54" s="479" t="s">
        <v>13</v>
      </c>
      <c r="AW54" s="479"/>
      <c r="AX54" s="479"/>
      <c r="AY54" s="479"/>
      <c r="AZ54" s="377"/>
      <c r="BA54" s="479" t="s">
        <v>149</v>
      </c>
      <c r="BB54" s="479"/>
      <c r="BC54" s="479"/>
      <c r="BD54" s="479"/>
      <c r="BE54" s="377"/>
      <c r="BF54" s="479" t="s">
        <v>5</v>
      </c>
      <c r="BG54" s="479"/>
      <c r="BH54" s="479"/>
      <c r="BI54" s="479"/>
      <c r="BJ54" s="377"/>
      <c r="BK54" s="479" t="s">
        <v>5</v>
      </c>
      <c r="BL54" s="479"/>
      <c r="BM54" s="479"/>
      <c r="BN54" s="479"/>
      <c r="BO54" s="377"/>
      <c r="BP54" s="479" t="s">
        <v>16</v>
      </c>
      <c r="BQ54" s="479"/>
      <c r="BR54" s="479"/>
      <c r="BS54" s="479"/>
      <c r="BT54" s="377"/>
      <c r="BU54" s="479" t="s">
        <v>5</v>
      </c>
      <c r="BV54" s="479"/>
      <c r="BW54" s="479"/>
      <c r="BX54" s="479"/>
      <c r="BY54" s="377"/>
      <c r="BZ54" s="479" t="s">
        <v>18</v>
      </c>
      <c r="CA54" s="479"/>
      <c r="CB54" s="479"/>
      <c r="CC54" s="479"/>
      <c r="CD54" s="377"/>
      <c r="CE54" s="479" t="s">
        <v>5</v>
      </c>
      <c r="CF54" s="479"/>
      <c r="CG54" s="479"/>
      <c r="CH54" s="479"/>
      <c r="CI54" s="377"/>
    </row>
    <row r="55" ht="25.5" customHeight="1" spans="1:87">
      <c r="A55" s="379" t="s">
        <v>20</v>
      </c>
      <c r="B55" s="380"/>
      <c r="C55" s="381" t="s">
        <v>21</v>
      </c>
      <c r="D55" s="381"/>
      <c r="E55" s="381"/>
      <c r="F55" s="380"/>
      <c r="G55" s="369"/>
      <c r="H55" s="381" t="s">
        <v>21</v>
      </c>
      <c r="I55" s="381"/>
      <c r="J55" s="381"/>
      <c r="K55" s="380"/>
      <c r="L55" s="369"/>
      <c r="M55" s="381" t="s">
        <v>21</v>
      </c>
      <c r="N55" s="381"/>
      <c r="O55" s="381"/>
      <c r="P55" s="380"/>
      <c r="Q55" s="369"/>
      <c r="R55" s="381" t="s">
        <v>21</v>
      </c>
      <c r="S55" s="381"/>
      <c r="T55" s="381"/>
      <c r="U55" s="380"/>
      <c r="V55" s="369"/>
      <c r="W55" s="381" t="s">
        <v>21</v>
      </c>
      <c r="X55" s="381"/>
      <c r="Y55" s="381"/>
      <c r="Z55" s="380"/>
      <c r="AA55" s="369"/>
      <c r="AB55" s="381" t="s">
        <v>21</v>
      </c>
      <c r="AC55" s="381"/>
      <c r="AD55" s="381"/>
      <c r="AE55" s="380"/>
      <c r="AF55" s="369"/>
      <c r="AG55" s="381" t="s">
        <v>21</v>
      </c>
      <c r="AH55" s="381"/>
      <c r="AI55" s="381"/>
      <c r="AJ55" s="380"/>
      <c r="AK55" s="369"/>
      <c r="AL55" s="381" t="s">
        <v>21</v>
      </c>
      <c r="AM55" s="381"/>
      <c r="AN55" s="381"/>
      <c r="AO55" s="380"/>
      <c r="AP55" s="369"/>
      <c r="AQ55" s="381" t="s">
        <v>21</v>
      </c>
      <c r="AR55" s="381"/>
      <c r="AS55" s="381"/>
      <c r="AT55" s="380"/>
      <c r="AU55" s="369"/>
      <c r="AV55" s="381" t="s">
        <v>21</v>
      </c>
      <c r="AW55" s="381"/>
      <c r="AX55" s="381"/>
      <c r="AY55" s="380"/>
      <c r="AZ55" s="369"/>
      <c r="BA55" s="381" t="s">
        <v>150</v>
      </c>
      <c r="BB55" s="381"/>
      <c r="BC55" s="381"/>
      <c r="BD55" s="380"/>
      <c r="BE55" s="369"/>
      <c r="BF55" s="381" t="s">
        <v>21</v>
      </c>
      <c r="BG55" s="381"/>
      <c r="BH55" s="381"/>
      <c r="BI55" s="380"/>
      <c r="BJ55" s="369"/>
      <c r="BK55" s="381" t="s">
        <v>21</v>
      </c>
      <c r="BL55" s="381"/>
      <c r="BM55" s="381"/>
      <c r="BN55" s="380"/>
      <c r="BO55" s="369"/>
      <c r="BP55" s="381" t="s">
        <v>21</v>
      </c>
      <c r="BQ55" s="381"/>
      <c r="BR55" s="381"/>
      <c r="BS55" s="380"/>
      <c r="BT55" s="369"/>
      <c r="BU55" s="381" t="s">
        <v>21</v>
      </c>
      <c r="BV55" s="381"/>
      <c r="BW55" s="381"/>
      <c r="BX55" s="380"/>
      <c r="BY55" s="369"/>
      <c r="BZ55" s="381" t="s">
        <v>21</v>
      </c>
      <c r="CA55" s="381"/>
      <c r="CB55" s="381"/>
      <c r="CC55" s="380"/>
      <c r="CD55" s="369"/>
      <c r="CE55" s="381" t="s">
        <v>21</v>
      </c>
      <c r="CF55" s="381"/>
      <c r="CG55" s="381"/>
      <c r="CH55" s="380"/>
      <c r="CI55" s="369"/>
    </row>
    <row r="56" ht="66" customHeight="1" spans="1:87">
      <c r="A56" s="446" t="s">
        <v>23</v>
      </c>
      <c r="B56" s="447" t="s">
        <v>24</v>
      </c>
      <c r="C56" s="448" t="s">
        <v>151</v>
      </c>
      <c r="D56" s="449" t="s">
        <v>26</v>
      </c>
      <c r="E56" s="449" t="s">
        <v>27</v>
      </c>
      <c r="F56" s="447" t="s">
        <v>28</v>
      </c>
      <c r="G56" s="369"/>
      <c r="H56" s="448" t="s">
        <v>151</v>
      </c>
      <c r="I56" s="449" t="s">
        <v>26</v>
      </c>
      <c r="J56" s="449" t="s">
        <v>27</v>
      </c>
      <c r="K56" s="447" t="s">
        <v>28</v>
      </c>
      <c r="L56" s="369"/>
      <c r="M56" s="448" t="s">
        <v>151</v>
      </c>
      <c r="N56" s="449" t="s">
        <v>26</v>
      </c>
      <c r="O56" s="449" t="s">
        <v>27</v>
      </c>
      <c r="P56" s="447" t="s">
        <v>28</v>
      </c>
      <c r="Q56" s="369"/>
      <c r="R56" s="448" t="s">
        <v>151</v>
      </c>
      <c r="S56" s="449" t="s">
        <v>26</v>
      </c>
      <c r="T56" s="449" t="s">
        <v>27</v>
      </c>
      <c r="U56" s="447" t="s">
        <v>28</v>
      </c>
      <c r="V56" s="369"/>
      <c r="W56" s="448" t="s">
        <v>151</v>
      </c>
      <c r="X56" s="449" t="s">
        <v>26</v>
      </c>
      <c r="Y56" s="449" t="s">
        <v>27</v>
      </c>
      <c r="Z56" s="447" t="s">
        <v>28</v>
      </c>
      <c r="AA56" s="369"/>
      <c r="AB56" s="448" t="s">
        <v>151</v>
      </c>
      <c r="AC56" s="449" t="s">
        <v>26</v>
      </c>
      <c r="AD56" s="449" t="s">
        <v>27</v>
      </c>
      <c r="AE56" s="447" t="s">
        <v>28</v>
      </c>
      <c r="AF56" s="369"/>
      <c r="AG56" s="448" t="s">
        <v>151</v>
      </c>
      <c r="AH56" s="449" t="s">
        <v>26</v>
      </c>
      <c r="AI56" s="449" t="s">
        <v>27</v>
      </c>
      <c r="AJ56" s="447" t="s">
        <v>28</v>
      </c>
      <c r="AK56" s="369"/>
      <c r="AL56" s="448" t="s">
        <v>151</v>
      </c>
      <c r="AM56" s="449" t="s">
        <v>26</v>
      </c>
      <c r="AN56" s="449" t="s">
        <v>27</v>
      </c>
      <c r="AO56" s="447" t="s">
        <v>28</v>
      </c>
      <c r="AP56" s="369"/>
      <c r="AQ56" s="448" t="s">
        <v>151</v>
      </c>
      <c r="AR56" s="449" t="s">
        <v>26</v>
      </c>
      <c r="AS56" s="449" t="s">
        <v>27</v>
      </c>
      <c r="AT56" s="447" t="s">
        <v>28</v>
      </c>
      <c r="AU56" s="369"/>
      <c r="AV56" s="448" t="s">
        <v>151</v>
      </c>
      <c r="AW56" s="449" t="s">
        <v>26</v>
      </c>
      <c r="AX56" s="449" t="s">
        <v>27</v>
      </c>
      <c r="AY56" s="447" t="s">
        <v>28</v>
      </c>
      <c r="AZ56" s="369"/>
      <c r="BA56" s="448" t="s">
        <v>152</v>
      </c>
      <c r="BB56" s="449" t="s">
        <v>30</v>
      </c>
      <c r="BC56" s="449" t="s">
        <v>31</v>
      </c>
      <c r="BD56" s="447" t="s">
        <v>32</v>
      </c>
      <c r="BE56" s="369"/>
      <c r="BF56" s="448" t="s">
        <v>151</v>
      </c>
      <c r="BG56" s="449" t="s">
        <v>26</v>
      </c>
      <c r="BH56" s="449" t="s">
        <v>27</v>
      </c>
      <c r="BI56" s="447" t="s">
        <v>28</v>
      </c>
      <c r="BJ56" s="369"/>
      <c r="BK56" s="448" t="s">
        <v>151</v>
      </c>
      <c r="BL56" s="449" t="s">
        <v>26</v>
      </c>
      <c r="BM56" s="449" t="s">
        <v>27</v>
      </c>
      <c r="BN56" s="447" t="s">
        <v>28</v>
      </c>
      <c r="BO56" s="369"/>
      <c r="BP56" s="448" t="s">
        <v>151</v>
      </c>
      <c r="BQ56" s="449" t="s">
        <v>26</v>
      </c>
      <c r="BR56" s="449" t="s">
        <v>27</v>
      </c>
      <c r="BS56" s="447" t="s">
        <v>28</v>
      </c>
      <c r="BT56" s="369"/>
      <c r="BU56" s="448" t="s">
        <v>151</v>
      </c>
      <c r="BV56" s="449" t="s">
        <v>26</v>
      </c>
      <c r="BW56" s="449" t="s">
        <v>27</v>
      </c>
      <c r="BX56" s="447" t="s">
        <v>28</v>
      </c>
      <c r="BY56" s="369"/>
      <c r="BZ56" s="448" t="s">
        <v>151</v>
      </c>
      <c r="CA56" s="449" t="s">
        <v>26</v>
      </c>
      <c r="CB56" s="449" t="s">
        <v>27</v>
      </c>
      <c r="CC56" s="447" t="s">
        <v>28</v>
      </c>
      <c r="CD56" s="369"/>
      <c r="CE56" s="448" t="s">
        <v>151</v>
      </c>
      <c r="CF56" s="449" t="s">
        <v>26</v>
      </c>
      <c r="CG56" s="449" t="s">
        <v>27</v>
      </c>
      <c r="CH56" s="447" t="s">
        <v>28</v>
      </c>
      <c r="CI56" s="369"/>
    </row>
    <row r="57" ht="51" customHeight="1" spans="1:87">
      <c r="A57" s="450"/>
      <c r="B57" s="451" t="s">
        <v>153</v>
      </c>
      <c r="C57" s="452">
        <v>0.2</v>
      </c>
      <c r="D57" s="390" t="s">
        <v>154</v>
      </c>
      <c r="E57" s="391">
        <v>3262</v>
      </c>
      <c r="F57" s="453">
        <f>IF(C57&lt;&gt;"NA",E57/E58,"NA")</f>
        <v>0.256688700031476</v>
      </c>
      <c r="G57" s="393">
        <f>IF(F57="NA","NA",IF(F57&lt;=C57,1,0))</f>
        <v>0</v>
      </c>
      <c r="H57" s="452" t="s">
        <v>36</v>
      </c>
      <c r="I57" s="390" t="s">
        <v>154</v>
      </c>
      <c r="J57" s="391"/>
      <c r="K57" s="453" t="str">
        <f>IF(H57&lt;&gt;"NA",J57/J58,"NA")</f>
        <v>NA</v>
      </c>
      <c r="L57" s="393" t="str">
        <f>IF(K57="NA","NA",IF(K57&lt;=H57,1,0))</f>
        <v>NA</v>
      </c>
      <c r="M57" s="452">
        <v>20</v>
      </c>
      <c r="N57" s="390" t="s">
        <v>154</v>
      </c>
      <c r="O57" s="391">
        <v>0</v>
      </c>
      <c r="P57" s="453" t="e">
        <f>IF(M57&lt;&gt;"NA",O57/O58,"NA")</f>
        <v>#DIV/0!</v>
      </c>
      <c r="Q57" s="480" t="e">
        <f>IF(P57="NA","NA",IF(P57&lt;=M57,1,0))</f>
        <v>#DIV/0!</v>
      </c>
      <c r="R57" s="452">
        <v>0.2</v>
      </c>
      <c r="S57" s="390" t="s">
        <v>154</v>
      </c>
      <c r="T57" s="391">
        <v>55.8333333333333</v>
      </c>
      <c r="U57" s="481">
        <f>IF(R57&lt;&gt;"NA",T57/T58,"NA")</f>
        <v>0.106552162849873</v>
      </c>
      <c r="V57" s="480">
        <f>IF(U57="NA","NA",IF(U57&lt;=R57,1,0))</f>
        <v>1</v>
      </c>
      <c r="W57" s="452">
        <v>2.45</v>
      </c>
      <c r="X57" s="390" t="s">
        <v>154</v>
      </c>
      <c r="Y57" s="391">
        <v>1280</v>
      </c>
      <c r="Z57" s="481">
        <f>IF(W57&lt;&gt;"NA",Y57/Y58,"NA")</f>
        <v>2.45210727969349</v>
      </c>
      <c r="AA57" s="480">
        <f>IF(Z57="NA","NA",IF(Z57&lt;=W57,1,0))</f>
        <v>0</v>
      </c>
      <c r="AB57" s="452">
        <v>0.2</v>
      </c>
      <c r="AC57" s="390" t="s">
        <v>154</v>
      </c>
      <c r="AD57" s="391">
        <v>443</v>
      </c>
      <c r="AE57" s="481">
        <f>IF(AB57&lt;&gt;"NA",AD57/AD58,"NA")</f>
        <v>0.0608516483516484</v>
      </c>
      <c r="AF57" s="480">
        <f>IF(AE57="NA","NA",IF(AE57&lt;=AB57,1,0))</f>
        <v>1</v>
      </c>
      <c r="AG57" s="452">
        <v>0.2</v>
      </c>
      <c r="AH57" s="390" t="s">
        <v>154</v>
      </c>
      <c r="AI57" s="391">
        <v>3842.7</v>
      </c>
      <c r="AJ57" s="481">
        <f>IF(AG57&lt;&gt;"NA",AI57/AI58,"NA")</f>
        <v>0.188367647058824</v>
      </c>
      <c r="AK57" s="480">
        <f>IF(AJ57="NA","NA",IF(AJ57&lt;=AG57,1,0))</f>
        <v>1</v>
      </c>
      <c r="AL57" s="452" t="s">
        <v>36</v>
      </c>
      <c r="AM57" s="390" t="s">
        <v>154</v>
      </c>
      <c r="AN57" s="391"/>
      <c r="AO57" s="481" t="str">
        <f>IF(AL57&lt;&gt;"NA",AN57/AN58,"NA")</f>
        <v>NA</v>
      </c>
      <c r="AP57" s="480" t="str">
        <f>IF(AO57="NA","NA",IF(AO57&lt;=AL57,1,0))</f>
        <v>NA</v>
      </c>
      <c r="AQ57" s="452">
        <v>0.03</v>
      </c>
      <c r="AR57" s="390" t="s">
        <v>154</v>
      </c>
      <c r="AS57" s="391">
        <v>24</v>
      </c>
      <c r="AT57" s="481">
        <f>IF(AQ57&lt;&gt;"NA",AS57/AS58,"NA")</f>
        <v>0.0269058295964126</v>
      </c>
      <c r="AU57" s="480">
        <f>IF(AT57="NA","NA",IF(AT57&lt;=AQ57,1,0))</f>
        <v>1</v>
      </c>
      <c r="AV57" s="452">
        <v>278</v>
      </c>
      <c r="AW57" s="390" t="s">
        <v>154</v>
      </c>
      <c r="AX57" s="391">
        <v>824513</v>
      </c>
      <c r="AY57" s="481">
        <f>IF(AV57&lt;&gt;"NA",AX57/AX58,"NA")</f>
        <v>187.730646630237</v>
      </c>
      <c r="AZ57" s="480">
        <f>IF(AY57="NA","NA",IF(AY57&lt;=AV57,1,0))</f>
        <v>1</v>
      </c>
      <c r="BA57" s="460" t="s">
        <v>36</v>
      </c>
      <c r="BB57" s="390" t="s">
        <v>154</v>
      </c>
      <c r="BC57" s="391"/>
      <c r="BD57" s="481">
        <v>0</v>
      </c>
      <c r="BE57" s="480">
        <f>IF(BD57="NA","NA",IF(BD57&lt;=BA57,1,0))</f>
        <v>1</v>
      </c>
      <c r="BF57" s="452" t="s">
        <v>36</v>
      </c>
      <c r="BG57" s="390" t="s">
        <v>154</v>
      </c>
      <c r="BH57" s="391"/>
      <c r="BI57" s="481" t="str">
        <f>IF(BF57&lt;&gt;"NA",BH57/BH58,"NA")</f>
        <v>NA</v>
      </c>
      <c r="BJ57" s="480" t="str">
        <f>IF(BI57="NA","NA",IF(BI57&lt;=BF57,1,0))</f>
        <v>NA</v>
      </c>
      <c r="BK57" s="452" t="s">
        <v>36</v>
      </c>
      <c r="BL57" s="390" t="s">
        <v>154</v>
      </c>
      <c r="BM57" s="391"/>
      <c r="BN57" s="481" t="str">
        <f>IF(BK57&lt;&gt;"NA",BM57/BM58,"NA")</f>
        <v>NA</v>
      </c>
      <c r="BO57" s="480" t="str">
        <f>IF(BN57="NA","NA",IF(BN57&lt;=BK57,1,0))</f>
        <v>NA</v>
      </c>
      <c r="BP57" s="452">
        <v>1</v>
      </c>
      <c r="BQ57" s="390" t="s">
        <v>154</v>
      </c>
      <c r="BR57" s="391">
        <v>4091</v>
      </c>
      <c r="BS57" s="481">
        <f>IF(BP57&lt;&gt;"NA",BR57/BR58,"NA")</f>
        <v>0.355708199287019</v>
      </c>
      <c r="BT57" s="480">
        <f>IF(BS57="NA","NA",IF(BS57&lt;=BP57,1,0))</f>
        <v>1</v>
      </c>
      <c r="BU57" s="452" t="s">
        <v>36</v>
      </c>
      <c r="BV57" s="390" t="s">
        <v>154</v>
      </c>
      <c r="BW57" s="391"/>
      <c r="BX57" s="481" t="str">
        <f>IF(BU57&lt;&gt;"NA",BW57/BW58,"NA")</f>
        <v>NA</v>
      </c>
      <c r="BY57" s="369"/>
      <c r="BZ57" s="452">
        <v>0.074</v>
      </c>
      <c r="CA57" s="390" t="s">
        <v>154</v>
      </c>
      <c r="CB57" s="391">
        <v>329</v>
      </c>
      <c r="CC57" s="481">
        <f>IF(BZ57&lt;&gt;"NA",CB57/CB58,"NA")</f>
        <v>0.0759113982464236</v>
      </c>
      <c r="CD57" s="480">
        <f>IF(CC57="NA","NA",IF(CC57&lt;=BZ57,1,0))</f>
        <v>0</v>
      </c>
      <c r="CE57" s="452" t="s">
        <v>36</v>
      </c>
      <c r="CF57" s="390" t="s">
        <v>154</v>
      </c>
      <c r="CG57" s="391"/>
      <c r="CH57" s="481" t="str">
        <f>IF(CE57&lt;&gt;"NA",CG57/CG58,"NA")</f>
        <v>NA</v>
      </c>
      <c r="CI57" s="466" t="str">
        <f>IF(CH57="NA","NA",IF(CH57&lt;=CE57,1,0))</f>
        <v>NA</v>
      </c>
    </row>
    <row r="58" ht="51" customHeight="1" spans="1:87">
      <c r="A58" s="454"/>
      <c r="B58" s="455"/>
      <c r="C58" s="456"/>
      <c r="D58" s="398" t="s">
        <v>155</v>
      </c>
      <c r="E58" s="399">
        <v>12708</v>
      </c>
      <c r="F58" s="457"/>
      <c r="G58" s="393"/>
      <c r="H58" s="456"/>
      <c r="I58" s="398" t="s">
        <v>155</v>
      </c>
      <c r="J58" s="399"/>
      <c r="K58" s="457"/>
      <c r="L58" s="393"/>
      <c r="M58" s="456"/>
      <c r="N58" s="398" t="s">
        <v>155</v>
      </c>
      <c r="O58" s="399">
        <v>0</v>
      </c>
      <c r="P58" s="457"/>
      <c r="Q58" s="480"/>
      <c r="R58" s="456"/>
      <c r="S58" s="398" t="s">
        <v>155</v>
      </c>
      <c r="T58" s="399">
        <v>524</v>
      </c>
      <c r="U58" s="482"/>
      <c r="V58" s="480"/>
      <c r="W58" s="456"/>
      <c r="X58" s="398" t="s">
        <v>155</v>
      </c>
      <c r="Y58" s="399">
        <v>522</v>
      </c>
      <c r="Z58" s="482"/>
      <c r="AA58" s="480"/>
      <c r="AB58" s="456"/>
      <c r="AC58" s="398" t="s">
        <v>155</v>
      </c>
      <c r="AD58" s="399">
        <v>7280</v>
      </c>
      <c r="AE58" s="482"/>
      <c r="AF58" s="480"/>
      <c r="AG58" s="456"/>
      <c r="AH58" s="398" t="s">
        <v>155</v>
      </c>
      <c r="AI58" s="399">
        <v>20400</v>
      </c>
      <c r="AJ58" s="482"/>
      <c r="AK58" s="480"/>
      <c r="AL58" s="456"/>
      <c r="AM58" s="398" t="s">
        <v>155</v>
      </c>
      <c r="AN58" s="399"/>
      <c r="AO58" s="482"/>
      <c r="AP58" s="480"/>
      <c r="AQ58" s="456"/>
      <c r="AR58" s="398" t="s">
        <v>155</v>
      </c>
      <c r="AS58" s="399">
        <v>892</v>
      </c>
      <c r="AT58" s="482"/>
      <c r="AU58" s="480"/>
      <c r="AV58" s="456"/>
      <c r="AW58" s="398" t="s">
        <v>155</v>
      </c>
      <c r="AX58" s="399">
        <v>4392</v>
      </c>
      <c r="AY58" s="482"/>
      <c r="AZ58" s="480"/>
      <c r="BA58" s="463"/>
      <c r="BB58" s="398" t="s">
        <v>155</v>
      </c>
      <c r="BC58" s="399"/>
      <c r="BD58" s="482"/>
      <c r="BE58" s="480"/>
      <c r="BF58" s="456"/>
      <c r="BG58" s="398" t="s">
        <v>155</v>
      </c>
      <c r="BH58" s="399"/>
      <c r="BI58" s="482"/>
      <c r="BJ58" s="480"/>
      <c r="BK58" s="456"/>
      <c r="BL58" s="398" t="s">
        <v>155</v>
      </c>
      <c r="BM58" s="399"/>
      <c r="BN58" s="482"/>
      <c r="BO58" s="480"/>
      <c r="BP58" s="456"/>
      <c r="BQ58" s="398" t="s">
        <v>155</v>
      </c>
      <c r="BR58" s="399">
        <v>11501</v>
      </c>
      <c r="BS58" s="482"/>
      <c r="BT58" s="480"/>
      <c r="BU58" s="456"/>
      <c r="BV58" s="398" t="s">
        <v>155</v>
      </c>
      <c r="BW58" s="399"/>
      <c r="BX58" s="482"/>
      <c r="BY58" s="369"/>
      <c r="BZ58" s="456"/>
      <c r="CA58" s="398" t="s">
        <v>155</v>
      </c>
      <c r="CB58" s="399">
        <v>4334</v>
      </c>
      <c r="CC58" s="482"/>
      <c r="CD58" s="480"/>
      <c r="CE58" s="456"/>
      <c r="CF58" s="398" t="s">
        <v>155</v>
      </c>
      <c r="CG58" s="399"/>
      <c r="CH58" s="482"/>
      <c r="CI58" s="466"/>
    </row>
    <row r="59" ht="51" customHeight="1" spans="1:87">
      <c r="A59" s="454"/>
      <c r="B59" s="451" t="s">
        <v>156</v>
      </c>
      <c r="C59" s="458">
        <v>34.23</v>
      </c>
      <c r="D59" s="390" t="s">
        <v>157</v>
      </c>
      <c r="E59" s="391">
        <v>501425</v>
      </c>
      <c r="F59" s="459">
        <f>IF(C59&lt;&gt;"NA",E59/E60,"NA")</f>
        <v>39.4574283915644</v>
      </c>
      <c r="G59" s="393">
        <f>IF(F59="NA","NA",IF(F59&lt;=C59,1,0))</f>
        <v>0</v>
      </c>
      <c r="H59" s="460" t="s">
        <v>36</v>
      </c>
      <c r="I59" s="390" t="s">
        <v>157</v>
      </c>
      <c r="J59" s="391"/>
      <c r="K59" s="453" t="str">
        <f>IF(H59&lt;&gt;"NA",J59/J60,"NA")</f>
        <v>NA</v>
      </c>
      <c r="L59" s="393" t="str">
        <f>IF(K59="NA","NA",IF(K59&lt;=H59,1,0))</f>
        <v>NA</v>
      </c>
      <c r="M59" s="460">
        <v>15</v>
      </c>
      <c r="N59" s="390" t="s">
        <v>157</v>
      </c>
      <c r="O59" s="391">
        <v>0</v>
      </c>
      <c r="P59" s="453" t="e">
        <f>IF(M59&lt;&gt;"NA",O59/O60,"NA")</f>
        <v>#DIV/0!</v>
      </c>
      <c r="Q59" s="480" t="e">
        <f>IF(P59="NA","NA",IF(P59&lt;=M59,1,0))</f>
        <v>#DIV/0!</v>
      </c>
      <c r="R59" s="460">
        <v>10</v>
      </c>
      <c r="S59" s="390" t="s">
        <v>157</v>
      </c>
      <c r="T59" s="391">
        <v>3813.33333333333</v>
      </c>
      <c r="U59" s="481">
        <f>IF(R59&lt;&gt;"NA",T59/T60,"NA")</f>
        <v>7.27735368956743</v>
      </c>
      <c r="V59" s="480">
        <f>IF(U59="NA","NA",IF(U59&lt;=R59,1,0))</f>
        <v>1</v>
      </c>
      <c r="W59" s="460">
        <v>35</v>
      </c>
      <c r="X59" s="390" t="s">
        <v>157</v>
      </c>
      <c r="Y59" s="391">
        <v>18123</v>
      </c>
      <c r="Z59" s="481">
        <f>IF(W59&lt;&gt;"NA",Y59/Y60,"NA")</f>
        <v>34.7183908045977</v>
      </c>
      <c r="AA59" s="480">
        <f>IF(Z59="NA","NA",IF(Z59&lt;=W59,1,0))</f>
        <v>1</v>
      </c>
      <c r="AB59" s="460">
        <v>36.37</v>
      </c>
      <c r="AC59" s="390" t="s">
        <v>157</v>
      </c>
      <c r="AD59" s="391">
        <v>89450</v>
      </c>
      <c r="AE59" s="481">
        <f>IF(AB59&lt;&gt;"NA",AD59/AD60,"NA")</f>
        <v>12.2870879120879</v>
      </c>
      <c r="AF59" s="480">
        <f>IF(AE59="NA","NA",IF(AE59&lt;=AB59,1,0))</f>
        <v>1</v>
      </c>
      <c r="AG59" s="460">
        <v>54.795</v>
      </c>
      <c r="AH59" s="390" t="s">
        <v>157</v>
      </c>
      <c r="AI59" s="391">
        <v>721358</v>
      </c>
      <c r="AJ59" s="481">
        <f>IF(AG59&lt;&gt;"NA",AI59/AI60,"NA")</f>
        <v>35.3606862745098</v>
      </c>
      <c r="AK59" s="480">
        <f>IF(AJ59="NA","NA",IF(AJ59&lt;=AG59,1,0))</f>
        <v>1</v>
      </c>
      <c r="AL59" s="460" t="s">
        <v>36</v>
      </c>
      <c r="AM59" s="390" t="s">
        <v>157</v>
      </c>
      <c r="AN59" s="391"/>
      <c r="AO59" s="481" t="str">
        <f>IF(AL59&lt;&gt;"NA",AN59/AN60,"NA")</f>
        <v>NA</v>
      </c>
      <c r="AP59" s="480" t="str">
        <f>IF(AO59="NA","NA",IF(AO59&lt;=AL59,1,0))</f>
        <v>NA</v>
      </c>
      <c r="AQ59" s="460">
        <v>0.73</v>
      </c>
      <c r="AR59" s="390" t="s">
        <v>157</v>
      </c>
      <c r="AS59" s="391">
        <v>3751</v>
      </c>
      <c r="AT59" s="481">
        <f>IF(AQ59&lt;&gt;"NA",AS59/AS60,"NA")</f>
        <v>4.20515695067265</v>
      </c>
      <c r="AU59" s="480">
        <f>IF(AT59="NA","NA",IF(AT59&lt;=AQ59,1,0))</f>
        <v>0</v>
      </c>
      <c r="AV59" s="460">
        <v>13</v>
      </c>
      <c r="AW59" s="390" t="s">
        <v>157</v>
      </c>
      <c r="AX59" s="391">
        <v>56200</v>
      </c>
      <c r="AY59" s="481">
        <f>IF(AV59&lt;&gt;"NA",AX59/AX60,"NA")</f>
        <v>12.8310502283105</v>
      </c>
      <c r="AZ59" s="480">
        <f>IF(AY59="NA","NA",IF(AY59&lt;=AV59,1,0))</f>
        <v>1</v>
      </c>
      <c r="BA59" s="460" t="s">
        <v>36</v>
      </c>
      <c r="BB59" s="390" t="s">
        <v>157</v>
      </c>
      <c r="BC59" s="486"/>
      <c r="BD59" s="481" t="str">
        <f>IF(BA59&lt;&gt;"NA",BC59/BC60,"NA")</f>
        <v>NA</v>
      </c>
      <c r="BE59" s="480" t="str">
        <f>IF(BD59="NA","NA",IF(BD59&lt;=BA59,1,0))</f>
        <v>NA</v>
      </c>
      <c r="BF59" s="460" t="s">
        <v>36</v>
      </c>
      <c r="BG59" s="390" t="s">
        <v>157</v>
      </c>
      <c r="BH59" s="391"/>
      <c r="BI59" s="481" t="str">
        <f>IF(BF59&lt;&gt;"NA",BH59/BH60,"NA")</f>
        <v>NA</v>
      </c>
      <c r="BJ59" s="480" t="str">
        <f>IF(BI59="NA","NA",IF(BI59&lt;=BF59,1,0))</f>
        <v>NA</v>
      </c>
      <c r="BK59" s="460" t="s">
        <v>36</v>
      </c>
      <c r="BL59" s="390" t="s">
        <v>157</v>
      </c>
      <c r="BM59" s="391"/>
      <c r="BN59" s="481" t="str">
        <f>IF(BK59&lt;&gt;"NA",BM59/BM60,"NA")</f>
        <v>NA</v>
      </c>
      <c r="BO59" s="480" t="str">
        <f>IF(BN59="NA","NA",IF(BN59&lt;=BK59,1,0))</f>
        <v>NA</v>
      </c>
      <c r="BP59" s="460">
        <v>13</v>
      </c>
      <c r="BQ59" s="390" t="s">
        <v>157</v>
      </c>
      <c r="BR59" s="391">
        <v>125404</v>
      </c>
      <c r="BS59" s="481">
        <f>IF(BP59&lt;&gt;"NA",BR59/BR60,"NA")</f>
        <v>10.9037475002174</v>
      </c>
      <c r="BT59" s="480">
        <f>IF(BS59="NA","NA",IF(BS59&lt;=BP59,1,0))</f>
        <v>1</v>
      </c>
      <c r="BU59" s="460" t="s">
        <v>36</v>
      </c>
      <c r="BV59" s="390" t="s">
        <v>157</v>
      </c>
      <c r="BW59" s="391"/>
      <c r="BX59" s="481" t="str">
        <f>IF(BU59&lt;&gt;"NA",BW59/BW60,"NA")</f>
        <v>NA</v>
      </c>
      <c r="BY59" s="369"/>
      <c r="BZ59" s="460">
        <v>15.67</v>
      </c>
      <c r="CA59" s="390" t="s">
        <v>157</v>
      </c>
      <c r="CB59" s="391">
        <v>60696</v>
      </c>
      <c r="CC59" s="481">
        <f>IF(BZ59&lt;&gt;"NA",CB59/CB60,"NA")</f>
        <v>14.0046146746654</v>
      </c>
      <c r="CD59" s="480">
        <f>IF(CC59="NA","NA",IF(CC59&lt;=BZ59,1,0))</f>
        <v>1</v>
      </c>
      <c r="CE59" s="460" t="s">
        <v>36</v>
      </c>
      <c r="CF59" s="390" t="s">
        <v>157</v>
      </c>
      <c r="CG59" s="391"/>
      <c r="CH59" s="481" t="str">
        <f>IF(CE59&lt;&gt;"NA",CG59/CG60,"NA")</f>
        <v>NA</v>
      </c>
      <c r="CI59" s="466" t="str">
        <f>IF(CH59="NA","NA",IF(CH59&lt;=CE59,1,0))</f>
        <v>NA</v>
      </c>
    </row>
    <row r="60" ht="51" customHeight="1" spans="1:87">
      <c r="A60" s="454"/>
      <c r="B60" s="455"/>
      <c r="C60" s="461"/>
      <c r="D60" s="398" t="s">
        <v>155</v>
      </c>
      <c r="E60" s="399">
        <v>12708</v>
      </c>
      <c r="F60" s="462"/>
      <c r="G60" s="393"/>
      <c r="H60" s="463"/>
      <c r="I60" s="398" t="s">
        <v>155</v>
      </c>
      <c r="J60" s="399"/>
      <c r="K60" s="457"/>
      <c r="L60" s="393"/>
      <c r="M60" s="463"/>
      <c r="N60" s="398" t="s">
        <v>155</v>
      </c>
      <c r="O60" s="399">
        <v>0</v>
      </c>
      <c r="P60" s="457"/>
      <c r="Q60" s="480"/>
      <c r="R60" s="463"/>
      <c r="S60" s="398" t="s">
        <v>155</v>
      </c>
      <c r="T60" s="399">
        <v>524</v>
      </c>
      <c r="U60" s="482"/>
      <c r="V60" s="480"/>
      <c r="W60" s="463"/>
      <c r="X60" s="398" t="s">
        <v>155</v>
      </c>
      <c r="Y60" s="399">
        <v>522</v>
      </c>
      <c r="Z60" s="482"/>
      <c r="AA60" s="480"/>
      <c r="AB60" s="463"/>
      <c r="AC60" s="398" t="s">
        <v>155</v>
      </c>
      <c r="AD60" s="399">
        <v>7280</v>
      </c>
      <c r="AE60" s="482"/>
      <c r="AF60" s="480"/>
      <c r="AG60" s="463"/>
      <c r="AH60" s="398" t="s">
        <v>155</v>
      </c>
      <c r="AI60" s="399">
        <v>20400</v>
      </c>
      <c r="AJ60" s="482"/>
      <c r="AK60" s="480"/>
      <c r="AL60" s="463"/>
      <c r="AM60" s="398" t="s">
        <v>155</v>
      </c>
      <c r="AN60" s="399"/>
      <c r="AO60" s="482"/>
      <c r="AP60" s="480"/>
      <c r="AQ60" s="463"/>
      <c r="AR60" s="398" t="s">
        <v>155</v>
      </c>
      <c r="AS60" s="399">
        <v>892</v>
      </c>
      <c r="AT60" s="482"/>
      <c r="AU60" s="480"/>
      <c r="AV60" s="463"/>
      <c r="AW60" s="398" t="s">
        <v>155</v>
      </c>
      <c r="AX60" s="399">
        <v>4380</v>
      </c>
      <c r="AY60" s="482"/>
      <c r="AZ60" s="480"/>
      <c r="BA60" s="463"/>
      <c r="BB60" s="398" t="s">
        <v>155</v>
      </c>
      <c r="BC60" s="399"/>
      <c r="BD60" s="482"/>
      <c r="BE60" s="480"/>
      <c r="BF60" s="463"/>
      <c r="BG60" s="398" t="s">
        <v>155</v>
      </c>
      <c r="BH60" s="399"/>
      <c r="BI60" s="482"/>
      <c r="BJ60" s="480"/>
      <c r="BK60" s="463"/>
      <c r="BL60" s="398" t="s">
        <v>155</v>
      </c>
      <c r="BM60" s="399"/>
      <c r="BN60" s="482"/>
      <c r="BO60" s="480"/>
      <c r="BP60" s="463"/>
      <c r="BQ60" s="398" t="s">
        <v>155</v>
      </c>
      <c r="BR60" s="399">
        <v>11501</v>
      </c>
      <c r="BS60" s="482"/>
      <c r="BT60" s="480"/>
      <c r="BU60" s="463"/>
      <c r="BV60" s="398" t="s">
        <v>155</v>
      </c>
      <c r="BW60" s="399"/>
      <c r="BX60" s="482"/>
      <c r="BY60" s="369"/>
      <c r="BZ60" s="463"/>
      <c r="CA60" s="398" t="s">
        <v>155</v>
      </c>
      <c r="CB60" s="399">
        <v>4334</v>
      </c>
      <c r="CC60" s="482"/>
      <c r="CD60" s="480"/>
      <c r="CE60" s="463"/>
      <c r="CF60" s="398" t="s">
        <v>155</v>
      </c>
      <c r="CG60" s="399"/>
      <c r="CH60" s="482"/>
      <c r="CI60" s="466"/>
    </row>
    <row r="61" ht="75" customHeight="1" spans="1:87">
      <c r="A61" s="454"/>
      <c r="B61" s="464" t="s">
        <v>158</v>
      </c>
      <c r="C61" s="458">
        <v>3.983</v>
      </c>
      <c r="D61" s="407" t="s">
        <v>159</v>
      </c>
      <c r="E61" s="465">
        <f>514+510+590+475+247+418+286+345+332+563+324+0</f>
        <v>4604</v>
      </c>
      <c r="F61" s="459">
        <f>IF(C61&lt;&gt;"NA",E61/E62,"NA")</f>
        <v>3.9553264604811</v>
      </c>
      <c r="G61" s="466">
        <f>IF(F61="NA","NA",IF(F61&lt;=C61,1,0))</f>
        <v>1</v>
      </c>
      <c r="H61" s="460" t="s">
        <v>36</v>
      </c>
      <c r="I61" s="407" t="s">
        <v>159</v>
      </c>
      <c r="J61" s="472"/>
      <c r="K61" s="453" t="str">
        <f>IF(H61&lt;&gt;"NA",J61/J62,"NA")</f>
        <v>NA</v>
      </c>
      <c r="L61" s="466" t="str">
        <f>IF(K61="NA","NA",IF(K61&lt;=H61,1,0))</f>
        <v>NA</v>
      </c>
      <c r="M61" s="460">
        <v>20</v>
      </c>
      <c r="N61" s="407" t="s">
        <v>159</v>
      </c>
      <c r="O61" s="472">
        <v>0</v>
      </c>
      <c r="P61" s="453" t="e">
        <f>IF(M61&lt;&gt;"NA",O61/O62,"NA")</f>
        <v>#DIV/0!</v>
      </c>
      <c r="Q61" s="480" t="e">
        <f>IF(P61="NA","NA",IF(P61&lt;=M61,1,0))</f>
        <v>#DIV/0!</v>
      </c>
      <c r="R61" s="460">
        <v>27.4809160305343</v>
      </c>
      <c r="S61" s="407" t="s">
        <v>159</v>
      </c>
      <c r="T61" s="472">
        <v>11318</v>
      </c>
      <c r="U61" s="481">
        <f>IF(R61&lt;&gt;"NA",T61/T62,"NA")</f>
        <v>21.5992366412214</v>
      </c>
      <c r="V61" s="480">
        <f>IF(U61="NA","NA",IF(U61&lt;=R61,1,0))</f>
        <v>1</v>
      </c>
      <c r="W61" s="460" t="s">
        <v>36</v>
      </c>
      <c r="X61" s="407" t="s">
        <v>159</v>
      </c>
      <c r="Y61" s="472" t="s">
        <v>36</v>
      </c>
      <c r="Z61" s="481" t="str">
        <f>IF(W61&lt;&gt;"NA",Y61/Y62,"NA")</f>
        <v>NA</v>
      </c>
      <c r="AA61" s="480" t="str">
        <f>IF(Z61="NA","NA",IF(Z61&lt;=W61,1,0))</f>
        <v>NA</v>
      </c>
      <c r="AB61" s="460" t="s">
        <v>36</v>
      </c>
      <c r="AC61" s="407" t="s">
        <v>159</v>
      </c>
      <c r="AD61" s="472">
        <v>4838</v>
      </c>
      <c r="AE61" s="481" t="str">
        <f>IF(AB61&lt;&gt;"NA",AD61/AD62,"NA")</f>
        <v>NA</v>
      </c>
      <c r="AF61" s="480" t="str">
        <f>IF(AE61="NA","NA",IF(AE61&lt;=AB61,1,0))</f>
        <v>NA</v>
      </c>
      <c r="AG61" s="460">
        <v>5.4</v>
      </c>
      <c r="AH61" s="407" t="s">
        <v>159</v>
      </c>
      <c r="AI61" s="472">
        <v>9548</v>
      </c>
      <c r="AJ61" s="481">
        <f>IF(AG61&lt;&gt;"NA",AI61/AI62,"NA")</f>
        <v>5.61647058823529</v>
      </c>
      <c r="AK61" s="480">
        <f>IF(AJ61="NA","NA",IF(AJ61&lt;=AG61,1,0))</f>
        <v>0</v>
      </c>
      <c r="AL61" s="460" t="s">
        <v>36</v>
      </c>
      <c r="AM61" s="407" t="s">
        <v>159</v>
      </c>
      <c r="AN61" s="472"/>
      <c r="AO61" s="481" t="str">
        <f>IF(AL61&lt;&gt;"NA",AN61/AN62,"NA")</f>
        <v>NA</v>
      </c>
      <c r="AP61" s="480" t="str">
        <f>IF(AO61="NA","NA",IF(AO61&lt;=AL61,1,0))</f>
        <v>NA</v>
      </c>
      <c r="AQ61" s="460" t="s">
        <v>160</v>
      </c>
      <c r="AR61" s="407" t="s">
        <v>159</v>
      </c>
      <c r="AS61" s="472">
        <v>285</v>
      </c>
      <c r="AT61" s="481">
        <f>IF(AQ61&lt;&gt;"NA",AS61/AS62,"NA")</f>
        <v>0.319506726457399</v>
      </c>
      <c r="AU61" s="480">
        <f>IF(AT61="NA","NA",IF(AT61&lt;=AQ61,1,0))</f>
        <v>1</v>
      </c>
      <c r="AV61" s="460" t="s">
        <v>36</v>
      </c>
      <c r="AW61" s="407" t="s">
        <v>159</v>
      </c>
      <c r="AX61" s="472" t="s">
        <v>36</v>
      </c>
      <c r="AY61" s="481" t="str">
        <f>IF(AV61&lt;&gt;"NA",AX61/AX62,"NA")</f>
        <v>NA</v>
      </c>
      <c r="AZ61" s="480" t="str">
        <f>IF(AY61="NA","NA",IF(AY61&lt;=AV61,1,0))</f>
        <v>NA</v>
      </c>
      <c r="BA61" s="460" t="s">
        <v>36</v>
      </c>
      <c r="BB61" s="407" t="s">
        <v>159</v>
      </c>
      <c r="BC61" s="472"/>
      <c r="BD61" s="481">
        <v>0</v>
      </c>
      <c r="BE61" s="480">
        <f>IF(BD61="NA","NA",IF(BD61&lt;=BA61,1,0))</f>
        <v>1</v>
      </c>
      <c r="BF61" s="460" t="s">
        <v>36</v>
      </c>
      <c r="BG61" s="407" t="s">
        <v>159</v>
      </c>
      <c r="BH61" s="472"/>
      <c r="BI61" s="481" t="str">
        <f>IF(BF61&lt;&gt;"NA",BH61/BH62,"NA")</f>
        <v>NA</v>
      </c>
      <c r="BJ61" s="480" t="str">
        <f>IF(BI61="NA","NA",IF(BI61&lt;=BF61,1,0))</f>
        <v>NA</v>
      </c>
      <c r="BK61" s="460" t="s">
        <v>36</v>
      </c>
      <c r="BL61" s="407" t="s">
        <v>159</v>
      </c>
      <c r="BM61" s="472"/>
      <c r="BN61" s="481" t="str">
        <f>IF(BK61&lt;&gt;"NA",BM61/BM62,"NA")</f>
        <v>NA</v>
      </c>
      <c r="BO61" s="480" t="str">
        <f>IF(BN61="NA","NA",IF(BN61&lt;=BK61,1,0))</f>
        <v>NA</v>
      </c>
      <c r="BP61" s="460">
        <v>7500</v>
      </c>
      <c r="BQ61" s="407" t="s">
        <v>159</v>
      </c>
      <c r="BR61" s="472">
        <v>7200</v>
      </c>
      <c r="BS61" s="481">
        <f>IF(BP61&lt;&gt;"NA",BR61/BR62,"NA")</f>
        <v>0.626032518911399</v>
      </c>
      <c r="BT61" s="480">
        <f>IF(BS61="NA","NA",IF(BS61&lt;=BP61,1,0))</f>
        <v>1</v>
      </c>
      <c r="BU61" s="460" t="s">
        <v>36</v>
      </c>
      <c r="BV61" s="407" t="s">
        <v>159</v>
      </c>
      <c r="BW61" s="472"/>
      <c r="BX61" s="481" t="str">
        <f>IF(BU61&lt;&gt;"NA",BW61/BW62,"NA")</f>
        <v>NA</v>
      </c>
      <c r="BY61" s="369"/>
      <c r="BZ61" s="460">
        <v>0.1879</v>
      </c>
      <c r="CA61" s="407" t="s">
        <v>159</v>
      </c>
      <c r="CB61" s="472">
        <v>1548</v>
      </c>
      <c r="CC61" s="481">
        <f>IF(BZ61&lt;&gt;"NA",CB61/CB62,"NA")</f>
        <v>0.357175819104753</v>
      </c>
      <c r="CD61" s="480">
        <f>IF(CC61="NA","NA",IF(CC61&lt;=BZ61,1,0))</f>
        <v>0</v>
      </c>
      <c r="CE61" s="460" t="s">
        <v>36</v>
      </c>
      <c r="CF61" s="407" t="s">
        <v>159</v>
      </c>
      <c r="CG61" s="472"/>
      <c r="CH61" s="481" t="str">
        <f>IF(CE61&lt;&gt;"NA",CG61/CG62,"NA")</f>
        <v>NA</v>
      </c>
      <c r="CI61" s="466" t="str">
        <f>IF(CH61="NA","NA",IF(CH61&lt;=CE61,1,0))</f>
        <v>NA</v>
      </c>
    </row>
    <row r="62" ht="75" customHeight="1" spans="1:87">
      <c r="A62" s="467"/>
      <c r="B62" s="468"/>
      <c r="C62" s="461"/>
      <c r="D62" s="398" t="s">
        <v>161</v>
      </c>
      <c r="E62" s="469">
        <v>1164</v>
      </c>
      <c r="F62" s="462"/>
      <c r="G62" s="466"/>
      <c r="H62" s="463"/>
      <c r="I62" s="398" t="s">
        <v>161</v>
      </c>
      <c r="J62" s="473"/>
      <c r="K62" s="457"/>
      <c r="L62" s="466"/>
      <c r="M62" s="463"/>
      <c r="N62" s="398" t="s">
        <v>161</v>
      </c>
      <c r="O62" s="473">
        <v>0</v>
      </c>
      <c r="P62" s="457"/>
      <c r="Q62" s="480"/>
      <c r="R62" s="463"/>
      <c r="S62" s="398" t="s">
        <v>161</v>
      </c>
      <c r="T62" s="473">
        <v>524</v>
      </c>
      <c r="U62" s="482"/>
      <c r="V62" s="480"/>
      <c r="W62" s="463"/>
      <c r="X62" s="398" t="s">
        <v>161</v>
      </c>
      <c r="Y62" s="473" t="s">
        <v>36</v>
      </c>
      <c r="Z62" s="482"/>
      <c r="AA62" s="480"/>
      <c r="AB62" s="463"/>
      <c r="AC62" s="398" t="s">
        <v>161</v>
      </c>
      <c r="AD62" s="473">
        <v>613</v>
      </c>
      <c r="AE62" s="482"/>
      <c r="AF62" s="480"/>
      <c r="AG62" s="463"/>
      <c r="AH62" s="398" t="s">
        <v>161</v>
      </c>
      <c r="AI62" s="473">
        <v>1700</v>
      </c>
      <c r="AJ62" s="482"/>
      <c r="AK62" s="480"/>
      <c r="AL62" s="463"/>
      <c r="AM62" s="398" t="s">
        <v>161</v>
      </c>
      <c r="AN62" s="473"/>
      <c r="AO62" s="482"/>
      <c r="AP62" s="480"/>
      <c r="AQ62" s="463"/>
      <c r="AR62" s="398" t="s">
        <v>161</v>
      </c>
      <c r="AS62" s="473">
        <v>892</v>
      </c>
      <c r="AT62" s="482"/>
      <c r="AU62" s="480"/>
      <c r="AV62" s="463"/>
      <c r="AW62" s="398" t="s">
        <v>161</v>
      </c>
      <c r="AX62" s="473" t="s">
        <v>36</v>
      </c>
      <c r="AY62" s="482"/>
      <c r="AZ62" s="480"/>
      <c r="BA62" s="463"/>
      <c r="BB62" s="398" t="s">
        <v>161</v>
      </c>
      <c r="BC62" s="473">
        <v>900</v>
      </c>
      <c r="BD62" s="482"/>
      <c r="BE62" s="480"/>
      <c r="BF62" s="463"/>
      <c r="BG62" s="398" t="s">
        <v>161</v>
      </c>
      <c r="BH62" s="473"/>
      <c r="BI62" s="482"/>
      <c r="BJ62" s="480"/>
      <c r="BK62" s="463"/>
      <c r="BL62" s="398" t="s">
        <v>161</v>
      </c>
      <c r="BM62" s="473"/>
      <c r="BN62" s="482"/>
      <c r="BO62" s="480"/>
      <c r="BP62" s="463"/>
      <c r="BQ62" s="398" t="s">
        <v>161</v>
      </c>
      <c r="BR62" s="473">
        <v>11501</v>
      </c>
      <c r="BS62" s="482"/>
      <c r="BT62" s="480"/>
      <c r="BU62" s="463"/>
      <c r="BV62" s="398" t="s">
        <v>161</v>
      </c>
      <c r="BW62" s="473"/>
      <c r="BX62" s="482"/>
      <c r="BY62" s="369"/>
      <c r="BZ62" s="463"/>
      <c r="CA62" s="398" t="s">
        <v>161</v>
      </c>
      <c r="CB62" s="473">
        <v>4334</v>
      </c>
      <c r="CC62" s="482"/>
      <c r="CD62" s="480"/>
      <c r="CE62" s="463"/>
      <c r="CF62" s="398" t="s">
        <v>161</v>
      </c>
      <c r="CG62" s="473"/>
      <c r="CH62" s="482"/>
      <c r="CI62" s="466"/>
    </row>
    <row r="63" spans="5:86">
      <c r="E63" s="470" t="s">
        <v>142</v>
      </c>
      <c r="F63" s="471">
        <v>3</v>
      </c>
      <c r="J63" s="434" t="s">
        <v>142</v>
      </c>
      <c r="K63" s="435">
        <v>3</v>
      </c>
      <c r="O63" s="434" t="s">
        <v>142</v>
      </c>
      <c r="P63" s="435">
        <v>3</v>
      </c>
      <c r="T63" s="434" t="s">
        <v>142</v>
      </c>
      <c r="U63" s="435">
        <v>3</v>
      </c>
      <c r="Y63" s="434" t="s">
        <v>142</v>
      </c>
      <c r="Z63" s="435">
        <v>3</v>
      </c>
      <c r="AD63" s="434" t="s">
        <v>142</v>
      </c>
      <c r="AE63" s="435">
        <v>3</v>
      </c>
      <c r="AI63" s="434" t="s">
        <v>142</v>
      </c>
      <c r="AJ63" s="435">
        <v>3</v>
      </c>
      <c r="AN63" s="434" t="s">
        <v>142</v>
      </c>
      <c r="AO63" s="435">
        <v>3</v>
      </c>
      <c r="AS63" s="434" t="s">
        <v>142</v>
      </c>
      <c r="AT63" s="435">
        <v>3</v>
      </c>
      <c r="AX63" s="434" t="s">
        <v>142</v>
      </c>
      <c r="AY63" s="435">
        <v>3</v>
      </c>
      <c r="BC63" s="434" t="s">
        <v>142</v>
      </c>
      <c r="BD63" s="435">
        <v>3</v>
      </c>
      <c r="BH63" s="434" t="s">
        <v>142</v>
      </c>
      <c r="BI63" s="435">
        <v>3</v>
      </c>
      <c r="BM63" s="434" t="s">
        <v>142</v>
      </c>
      <c r="BN63" s="435">
        <v>3</v>
      </c>
      <c r="BR63" s="434" t="s">
        <v>142</v>
      </c>
      <c r="BS63" s="435">
        <v>3</v>
      </c>
      <c r="BW63" s="434" t="s">
        <v>142</v>
      </c>
      <c r="BX63" s="435">
        <v>3</v>
      </c>
      <c r="BY63" s="369"/>
      <c r="CB63" s="434" t="s">
        <v>142</v>
      </c>
      <c r="CC63" s="435">
        <v>3</v>
      </c>
      <c r="CG63" s="434" t="s">
        <v>142</v>
      </c>
      <c r="CH63" s="435">
        <v>3</v>
      </c>
    </row>
    <row r="64" spans="5:86">
      <c r="E64" s="437" t="s">
        <v>144</v>
      </c>
      <c r="F64" s="438">
        <f>COUNT(C57:C61)</f>
        <v>3</v>
      </c>
      <c r="J64" s="437" t="s">
        <v>144</v>
      </c>
      <c r="K64" s="438">
        <f>COUNT(H57:H61)</f>
        <v>0</v>
      </c>
      <c r="O64" s="437" t="s">
        <v>144</v>
      </c>
      <c r="P64" s="438">
        <f>COUNT(M57:M61)</f>
        <v>3</v>
      </c>
      <c r="T64" s="437" t="s">
        <v>144</v>
      </c>
      <c r="U64" s="438">
        <f>COUNT(R57:R61)</f>
        <v>3</v>
      </c>
      <c r="Y64" s="437" t="s">
        <v>144</v>
      </c>
      <c r="Z64" s="438">
        <f>COUNT(W57:W61)</f>
        <v>2</v>
      </c>
      <c r="AD64" s="437" t="s">
        <v>144</v>
      </c>
      <c r="AE64" s="438">
        <f>COUNT(AB57:AB61)</f>
        <v>2</v>
      </c>
      <c r="AI64" s="437" t="s">
        <v>144</v>
      </c>
      <c r="AJ64" s="438">
        <f>COUNT(AG57:AG61)</f>
        <v>3</v>
      </c>
      <c r="AN64" s="437" t="s">
        <v>144</v>
      </c>
      <c r="AO64" s="438">
        <f>COUNT(AL57:AL61)</f>
        <v>0</v>
      </c>
      <c r="AS64" s="437" t="s">
        <v>144</v>
      </c>
      <c r="AT64" s="438">
        <f>COUNT(AQ57:AQ61)</f>
        <v>2</v>
      </c>
      <c r="AX64" s="437" t="s">
        <v>144</v>
      </c>
      <c r="AY64" s="438">
        <f>COUNT(AV57:AV61)</f>
        <v>2</v>
      </c>
      <c r="BC64" s="437" t="s">
        <v>144</v>
      </c>
      <c r="BD64" s="438">
        <f>COUNT(BA57:BA61)</f>
        <v>0</v>
      </c>
      <c r="BH64" s="437" t="s">
        <v>144</v>
      </c>
      <c r="BI64" s="438">
        <f>COUNT(BF57:BF61)</f>
        <v>0</v>
      </c>
      <c r="BM64" s="437" t="s">
        <v>144</v>
      </c>
      <c r="BN64" s="438">
        <f>COUNT(BK57:BK61)</f>
        <v>0</v>
      </c>
      <c r="BR64" s="437" t="s">
        <v>144</v>
      </c>
      <c r="BS64" s="438">
        <f>COUNT(BP57:BP61)</f>
        <v>3</v>
      </c>
      <c r="BW64" s="437" t="s">
        <v>144</v>
      </c>
      <c r="BX64" s="438">
        <f>COUNT(BU57:BU61)</f>
        <v>0</v>
      </c>
      <c r="BY64" s="369"/>
      <c r="CB64" s="437" t="s">
        <v>144</v>
      </c>
      <c r="CC64" s="438">
        <f>COUNT(BZ57:BZ61)</f>
        <v>3</v>
      </c>
      <c r="CG64" s="437" t="s">
        <v>144</v>
      </c>
      <c r="CH64" s="438">
        <f>COUNT(CE57:CE61)</f>
        <v>0</v>
      </c>
    </row>
    <row r="65" spans="5:86">
      <c r="E65" s="437" t="s">
        <v>146</v>
      </c>
      <c r="F65" s="440">
        <f>COUNTIF(G57:G61,"&gt;0")</f>
        <v>1</v>
      </c>
      <c r="J65" s="437" t="s">
        <v>146</v>
      </c>
      <c r="K65" s="440">
        <f>COUNTIF(L57:L61,"&gt;0")</f>
        <v>0</v>
      </c>
      <c r="O65" s="437" t="s">
        <v>146</v>
      </c>
      <c r="P65" s="440">
        <f>COUNTIF(Q57:Q61,"&gt;0")</f>
        <v>0</v>
      </c>
      <c r="T65" s="437" t="s">
        <v>146</v>
      </c>
      <c r="U65" s="440">
        <f>COUNTIF(V57:V61,"&gt;0")</f>
        <v>3</v>
      </c>
      <c r="Y65" s="437" t="s">
        <v>146</v>
      </c>
      <c r="Z65" s="440">
        <f>COUNTIF(AA57:AA61,"&gt;0")</f>
        <v>1</v>
      </c>
      <c r="AD65" s="437" t="s">
        <v>146</v>
      </c>
      <c r="AE65" s="440">
        <f>COUNTIF(AF57:AF62,"&gt;0")</f>
        <v>2</v>
      </c>
      <c r="AI65" s="437" t="s">
        <v>146</v>
      </c>
      <c r="AJ65" s="440">
        <f>COUNTIF(AK57:AK61,"&gt;0")</f>
        <v>2</v>
      </c>
      <c r="AN65" s="437" t="s">
        <v>146</v>
      </c>
      <c r="AO65" s="440">
        <f>COUNTIF(AP57:AP61,"&gt;0")</f>
        <v>0</v>
      </c>
      <c r="AS65" s="437" t="s">
        <v>146</v>
      </c>
      <c r="AT65" s="440">
        <f>COUNTIF(AU57:AU61,"&gt;0")</f>
        <v>2</v>
      </c>
      <c r="AX65" s="437" t="s">
        <v>146</v>
      </c>
      <c r="AY65" s="440">
        <f>COUNTIF(AZ57:AZ61,"&gt;0")</f>
        <v>2</v>
      </c>
      <c r="BC65" s="437" t="s">
        <v>146</v>
      </c>
      <c r="BD65" s="440">
        <f>COUNTIF(BE57:BE62,"&gt;0")</f>
        <v>2</v>
      </c>
      <c r="BH65" s="437" t="s">
        <v>146</v>
      </c>
      <c r="BI65" s="440">
        <f>COUNTIF(BJ57:BJ61,"&gt;0")</f>
        <v>0</v>
      </c>
      <c r="BM65" s="437" t="s">
        <v>146</v>
      </c>
      <c r="BN65" s="440">
        <f>COUNTIF(BO57:BO61,"&gt;0")</f>
        <v>0</v>
      </c>
      <c r="BR65" s="437" t="s">
        <v>146</v>
      </c>
      <c r="BS65" s="440">
        <f>COUNTIF(BT57:BT62,"&gt;0")</f>
        <v>3</v>
      </c>
      <c r="BW65" s="437" t="s">
        <v>146</v>
      </c>
      <c r="BX65" s="440">
        <f>COUNTIF(BY57:BY61,"&gt;0")</f>
        <v>0</v>
      </c>
      <c r="BY65" s="369"/>
      <c r="CB65" s="437" t="s">
        <v>146</v>
      </c>
      <c r="CC65" s="440">
        <f>COUNTIF(CD57:CD61,"&gt;0")</f>
        <v>1</v>
      </c>
      <c r="CG65" s="437" t="s">
        <v>146</v>
      </c>
      <c r="CH65" s="440">
        <f>COUNTIF(CI57:CI61,"&gt;0")</f>
        <v>0</v>
      </c>
    </row>
    <row r="66" ht="15.75" spans="2:86">
      <c r="B66" s="488">
        <f>483+455+451+309+272+524+414+665+280+226+480+81</f>
        <v>4640</v>
      </c>
      <c r="E66" s="441" t="s">
        <v>147</v>
      </c>
      <c r="F66" s="442">
        <f>F65/F64</f>
        <v>0.333333333333333</v>
      </c>
      <c r="J66" s="441" t="s">
        <v>147</v>
      </c>
      <c r="K66" s="442" t="e">
        <f>K65/K64</f>
        <v>#DIV/0!</v>
      </c>
      <c r="O66" s="441" t="s">
        <v>147</v>
      </c>
      <c r="P66" s="442">
        <f>P65/P64</f>
        <v>0</v>
      </c>
      <c r="T66" s="441" t="s">
        <v>147</v>
      </c>
      <c r="U66" s="442">
        <f>U65/U64</f>
        <v>1</v>
      </c>
      <c r="Y66" s="441" t="s">
        <v>147</v>
      </c>
      <c r="Z66" s="442">
        <f>Z65/Z64</f>
        <v>0.5</v>
      </c>
      <c r="AD66" s="441" t="s">
        <v>147</v>
      </c>
      <c r="AE66" s="442">
        <f>AE65/AE64</f>
        <v>1</v>
      </c>
      <c r="AI66" s="441" t="s">
        <v>147</v>
      </c>
      <c r="AJ66" s="442">
        <f>AJ65/AJ64</f>
        <v>0.666666666666667</v>
      </c>
      <c r="AN66" s="441" t="s">
        <v>147</v>
      </c>
      <c r="AO66" s="442" t="e">
        <f>AO65/AO64</f>
        <v>#DIV/0!</v>
      </c>
      <c r="AS66" s="441" t="s">
        <v>147</v>
      </c>
      <c r="AT66" s="442">
        <f>AT65/AT64</f>
        <v>1</v>
      </c>
      <c r="AX66" s="441" t="s">
        <v>147</v>
      </c>
      <c r="AY66" s="442">
        <f>AY65/AY64</f>
        <v>1</v>
      </c>
      <c r="BC66" s="441" t="s">
        <v>147</v>
      </c>
      <c r="BD66" s="442" t="e">
        <f>BD65/BD64</f>
        <v>#DIV/0!</v>
      </c>
      <c r="BH66" s="441" t="s">
        <v>147</v>
      </c>
      <c r="BI66" s="442" t="e">
        <f>BI65/BI64</f>
        <v>#DIV/0!</v>
      </c>
      <c r="BM66" s="441" t="s">
        <v>147</v>
      </c>
      <c r="BN66" s="442" t="e">
        <f>BN65/BN64</f>
        <v>#DIV/0!</v>
      </c>
      <c r="BR66" s="441" t="s">
        <v>147</v>
      </c>
      <c r="BS66" s="442">
        <f>BS65/BS64</f>
        <v>1</v>
      </c>
      <c r="BW66" s="441" t="s">
        <v>147</v>
      </c>
      <c r="BX66" s="442" t="e">
        <f>BX65/BX64</f>
        <v>#DIV/0!</v>
      </c>
      <c r="BY66" s="369"/>
      <c r="CB66" s="441" t="s">
        <v>147</v>
      </c>
      <c r="CC66" s="442">
        <f>CC65/CC64</f>
        <v>0.333333333333333</v>
      </c>
      <c r="CG66" s="441" t="s">
        <v>147</v>
      </c>
      <c r="CH66" s="442" t="e">
        <f>CH65/CH64</f>
        <v>#DIV/0!</v>
      </c>
    </row>
    <row r="67" spans="2:87">
      <c r="B67" s="488">
        <f>1108+57</f>
        <v>1165</v>
      </c>
      <c r="F67" s="371"/>
      <c r="G67" s="369"/>
      <c r="K67" s="371"/>
      <c r="L67" s="369"/>
      <c r="P67" s="371"/>
      <c r="Q67" s="369"/>
      <c r="U67" s="371"/>
      <c r="V67" s="369"/>
      <c r="Z67" s="371"/>
      <c r="AA67" s="369"/>
      <c r="AE67" s="371"/>
      <c r="AF67" s="369"/>
      <c r="AJ67" s="371"/>
      <c r="AK67" s="369"/>
      <c r="AO67" s="371"/>
      <c r="AP67" s="369"/>
      <c r="AT67" s="371"/>
      <c r="AU67" s="369"/>
      <c r="AY67" s="371"/>
      <c r="AZ67" s="369"/>
      <c r="BD67" s="371"/>
      <c r="BE67" s="369"/>
      <c r="BI67" s="371"/>
      <c r="BJ67" s="369"/>
      <c r="BN67" s="371"/>
      <c r="BO67" s="369"/>
      <c r="BS67" s="371"/>
      <c r="BT67" s="369"/>
      <c r="BX67" s="371"/>
      <c r="BY67" s="369"/>
      <c r="CC67" s="371"/>
      <c r="CD67" s="369"/>
      <c r="CH67" s="371"/>
      <c r="CI67" s="369"/>
    </row>
    <row r="68" spans="2:2">
      <c r="B68" s="488">
        <f>B66/B67</f>
        <v>3.98283261802575</v>
      </c>
    </row>
  </sheetData>
  <protectedRanges>
    <protectedRange sqref="C5 H5 M5 R5 W5 AB5 AG5 AL5 AQ5 AV5 BF5 BK5 BA5 BP5 BU5 BZ5 CE5 C54 H54 M54 R54 W54 AB54 AG54 AQ54 AV54 BA54 BP54 BZ54 AL54 BF54 BK54 BU54 CE54" name="Rango3" securityDescriptor=""/>
    <protectedRange sqref="C9:C47 M9:M47 R9:R47 W9:W47 AB9:AB47 AG9:AG47 AQ9:AQ47 AV9:AV47 BA9:BA47 BP9:BP47 BZ9:BZ47 H9:H47 AL9:AL47 BF9:BF47 BK9:BK47 BU9:BU47 CE9:CE47" name="Rango1" securityDescriptor=""/>
    <protectedRange sqref="E9:E47 J9:J47 O9:O47 T9:T47 Y9:Y47 AD9:AD47 AI9:AI47 AS9:AS47 AX9:AX47 BC9:BC47 BR9:BR47 CB9:CB47 AN9:AN47 BH9:BH47 BM9:BM47 BW9:BW47 CG9:CG47" name="Rango2" securityDescriptor=""/>
    <protectedRange sqref="C57:C58 H57:H58 M57:M58 W57:W58 AB57:AB58 AG57:AG58 AQ57:AQ58 AV57:AV58 BP57:BP58 BZ57:BZ58 R57:R58 AL57:AL58 BF57:BF58 BK57:BK58 BU57:BU58 CE57:CE58" name="Rango1_1" securityDescriptor=""/>
    <protectedRange sqref="E57:E58 J57:J58 O57:O58 Y57:Y58 AD57:AD58 AI57:AI58 AS57:AS58 AX57:AX58 BC57:BC58 BR57:BR58 CB57:CB58 T57:T58 AN57:AN58 BH57:BH58 BM57:BM58 BW57:BW58 CG57:CG58" name="Rango2_1" securityDescriptor=""/>
    <protectedRange sqref="BA61:BA62 AB61:AB62 BP61:BP62 M61:M62 W61:W62 C61:C62 BZ61:BZ62 R61:R62 AQ61:AQ62 AG61:AG62 H61:H62 AV61:AV62 AL61:AL62 BF61:BF62 BK61:BK62 BU61:BU62 CE61:CE62 BA57:BA58" name="Rango3_1" securityDescriptor=""/>
  </protectedRanges>
  <mergeCells count="807">
    <mergeCell ref="C1:F1"/>
    <mergeCell ref="H1:K1"/>
    <mergeCell ref="M1:P1"/>
    <mergeCell ref="R1:U1"/>
    <mergeCell ref="W1:Z1"/>
    <mergeCell ref="AB1:AE1"/>
    <mergeCell ref="AG1:AJ1"/>
    <mergeCell ref="AL1:AO1"/>
    <mergeCell ref="AQ1:AT1"/>
    <mergeCell ref="AV1:AY1"/>
    <mergeCell ref="BA1:BD1"/>
    <mergeCell ref="BF1:BI1"/>
    <mergeCell ref="BK1:BN1"/>
    <mergeCell ref="BP1:BS1"/>
    <mergeCell ref="BU1:BX1"/>
    <mergeCell ref="BZ1:CC1"/>
    <mergeCell ref="CE1:CH1"/>
    <mergeCell ref="C2:F2"/>
    <mergeCell ref="H2:K2"/>
    <mergeCell ref="M2:P2"/>
    <mergeCell ref="R2:U2"/>
    <mergeCell ref="W2:Z2"/>
    <mergeCell ref="AB2:AE2"/>
    <mergeCell ref="AG2:AJ2"/>
    <mergeCell ref="AL2:AO2"/>
    <mergeCell ref="AQ2:AT2"/>
    <mergeCell ref="AV2:AY2"/>
    <mergeCell ref="BA2:BD2"/>
    <mergeCell ref="BF2:BI2"/>
    <mergeCell ref="BK2:BN2"/>
    <mergeCell ref="BP2:BS2"/>
    <mergeCell ref="BU2:BX2"/>
    <mergeCell ref="BZ2:CC2"/>
    <mergeCell ref="CE2:CH2"/>
    <mergeCell ref="C3:F3"/>
    <mergeCell ref="H3:K3"/>
    <mergeCell ref="M3:P3"/>
    <mergeCell ref="R3:U3"/>
    <mergeCell ref="W3:Z3"/>
    <mergeCell ref="AB3:AE3"/>
    <mergeCell ref="AG3:AJ3"/>
    <mergeCell ref="AL3:AO3"/>
    <mergeCell ref="AQ3:AT3"/>
    <mergeCell ref="AV3:AY3"/>
    <mergeCell ref="BA3:BD3"/>
    <mergeCell ref="BF3:BI3"/>
    <mergeCell ref="BK3:BN3"/>
    <mergeCell ref="BP3:BS3"/>
    <mergeCell ref="BU3:BX3"/>
    <mergeCell ref="BZ3:CC3"/>
    <mergeCell ref="CE3:CH3"/>
    <mergeCell ref="A5:B5"/>
    <mergeCell ref="C5:F5"/>
    <mergeCell ref="H5:K5"/>
    <mergeCell ref="M5:P5"/>
    <mergeCell ref="R5:U5"/>
    <mergeCell ref="W5:Z5"/>
    <mergeCell ref="AB5:AE5"/>
    <mergeCell ref="AG5:AJ5"/>
    <mergeCell ref="AL5:AO5"/>
    <mergeCell ref="AQ5:AT5"/>
    <mergeCell ref="AV5:AY5"/>
    <mergeCell ref="BA5:BD5"/>
    <mergeCell ref="BF5:BI5"/>
    <mergeCell ref="BK5:BN5"/>
    <mergeCell ref="BP5:BS5"/>
    <mergeCell ref="BU5:BX5"/>
    <mergeCell ref="BZ5:CC5"/>
    <mergeCell ref="CE5:CH5"/>
    <mergeCell ref="A7:B7"/>
    <mergeCell ref="C7:F7"/>
    <mergeCell ref="H7:K7"/>
    <mergeCell ref="M7:P7"/>
    <mergeCell ref="R7:U7"/>
    <mergeCell ref="W7:Z7"/>
    <mergeCell ref="AB7:AE7"/>
    <mergeCell ref="AG7:AJ7"/>
    <mergeCell ref="AL7:AO7"/>
    <mergeCell ref="AQ7:AT7"/>
    <mergeCell ref="AV7:AY7"/>
    <mergeCell ref="BA7:BD7"/>
    <mergeCell ref="BF7:BI7"/>
    <mergeCell ref="BK7:BN7"/>
    <mergeCell ref="BP7:BS7"/>
    <mergeCell ref="BU7:BX7"/>
    <mergeCell ref="BZ7:CC7"/>
    <mergeCell ref="CE7:CH7"/>
    <mergeCell ref="A54:B54"/>
    <mergeCell ref="C54:F54"/>
    <mergeCell ref="H54:K54"/>
    <mergeCell ref="M54:P54"/>
    <mergeCell ref="R54:U54"/>
    <mergeCell ref="W54:Z54"/>
    <mergeCell ref="AB54:AE54"/>
    <mergeCell ref="AG54:AJ54"/>
    <mergeCell ref="AL54:AO54"/>
    <mergeCell ref="AQ54:AT54"/>
    <mergeCell ref="AV54:AY54"/>
    <mergeCell ref="BA54:BD54"/>
    <mergeCell ref="BF54:BI54"/>
    <mergeCell ref="BK54:BN54"/>
    <mergeCell ref="BP54:BS54"/>
    <mergeCell ref="BU54:BX54"/>
    <mergeCell ref="BZ54:CC54"/>
    <mergeCell ref="CE54:CH54"/>
    <mergeCell ref="A55:B55"/>
    <mergeCell ref="C55:F55"/>
    <mergeCell ref="H55:K55"/>
    <mergeCell ref="M55:P55"/>
    <mergeCell ref="R55:U55"/>
    <mergeCell ref="W55:Z55"/>
    <mergeCell ref="AB55:AE55"/>
    <mergeCell ref="AG55:AJ55"/>
    <mergeCell ref="AL55:AO55"/>
    <mergeCell ref="AQ55:AT55"/>
    <mergeCell ref="AV55:AY55"/>
    <mergeCell ref="BA55:BD55"/>
    <mergeCell ref="BF55:BI55"/>
    <mergeCell ref="BK55:BN55"/>
    <mergeCell ref="BP55:BS55"/>
    <mergeCell ref="BU55:BX55"/>
    <mergeCell ref="BZ55:CC55"/>
    <mergeCell ref="CE55:CH55"/>
    <mergeCell ref="A9:A16"/>
    <mergeCell ref="A17:A21"/>
    <mergeCell ref="A22:A27"/>
    <mergeCell ref="A28:A32"/>
    <mergeCell ref="A33:A39"/>
    <mergeCell ref="A40:A47"/>
    <mergeCell ref="A57:A62"/>
    <mergeCell ref="B9:B10"/>
    <mergeCell ref="B11:B12"/>
    <mergeCell ref="B13:B14"/>
    <mergeCell ref="B15:B16"/>
    <mergeCell ref="B20:B21"/>
    <mergeCell ref="B22:B23"/>
    <mergeCell ref="B24:B25"/>
    <mergeCell ref="B26:B27"/>
    <mergeCell ref="B28:B29"/>
    <mergeCell ref="B34:B35"/>
    <mergeCell ref="B40:B41"/>
    <mergeCell ref="B42:B47"/>
    <mergeCell ref="B57:B58"/>
    <mergeCell ref="B59:B60"/>
    <mergeCell ref="B61:B62"/>
    <mergeCell ref="C9:C10"/>
    <mergeCell ref="C11:C12"/>
    <mergeCell ref="C13:C14"/>
    <mergeCell ref="C15:C16"/>
    <mergeCell ref="C20:C21"/>
    <mergeCell ref="C22:C23"/>
    <mergeCell ref="C24:C25"/>
    <mergeCell ref="C26:C27"/>
    <mergeCell ref="C28:C29"/>
    <mergeCell ref="C34:C35"/>
    <mergeCell ref="C57:C58"/>
    <mergeCell ref="C59:C60"/>
    <mergeCell ref="C61:C62"/>
    <mergeCell ref="F9:F10"/>
    <mergeCell ref="F11:F12"/>
    <mergeCell ref="F13:F14"/>
    <mergeCell ref="F15:F16"/>
    <mergeCell ref="F20:F21"/>
    <mergeCell ref="F22:F23"/>
    <mergeCell ref="F24:F25"/>
    <mergeCell ref="F26:F27"/>
    <mergeCell ref="F28:F29"/>
    <mergeCell ref="F34:F35"/>
    <mergeCell ref="F57:F58"/>
    <mergeCell ref="F59:F60"/>
    <mergeCell ref="F61:F62"/>
    <mergeCell ref="G9:G10"/>
    <mergeCell ref="G11:G12"/>
    <mergeCell ref="G13:G14"/>
    <mergeCell ref="G15:G16"/>
    <mergeCell ref="G20:G21"/>
    <mergeCell ref="G22:G23"/>
    <mergeCell ref="G24:G25"/>
    <mergeCell ref="G26:G27"/>
    <mergeCell ref="G28:G29"/>
    <mergeCell ref="G34:G35"/>
    <mergeCell ref="G57:G58"/>
    <mergeCell ref="G59:G60"/>
    <mergeCell ref="G61:G62"/>
    <mergeCell ref="H9:H10"/>
    <mergeCell ref="H11:H12"/>
    <mergeCell ref="H13:H14"/>
    <mergeCell ref="H15:H16"/>
    <mergeCell ref="H20:H21"/>
    <mergeCell ref="H22:H23"/>
    <mergeCell ref="H24:H25"/>
    <mergeCell ref="H26:H27"/>
    <mergeCell ref="H28:H29"/>
    <mergeCell ref="H34:H35"/>
    <mergeCell ref="H57:H58"/>
    <mergeCell ref="H59:H60"/>
    <mergeCell ref="H61:H62"/>
    <mergeCell ref="K9:K10"/>
    <mergeCell ref="K11:K12"/>
    <mergeCell ref="K13:K14"/>
    <mergeCell ref="K15:K16"/>
    <mergeCell ref="K20:K21"/>
    <mergeCell ref="K22:K23"/>
    <mergeCell ref="K24:K25"/>
    <mergeCell ref="K26:K27"/>
    <mergeCell ref="K28:K29"/>
    <mergeCell ref="K34:K35"/>
    <mergeCell ref="K57:K58"/>
    <mergeCell ref="K59:K60"/>
    <mergeCell ref="K61:K62"/>
    <mergeCell ref="L9:L10"/>
    <mergeCell ref="L11:L12"/>
    <mergeCell ref="L13:L14"/>
    <mergeCell ref="L15:L16"/>
    <mergeCell ref="L20:L21"/>
    <mergeCell ref="L22:L23"/>
    <mergeCell ref="L24:L25"/>
    <mergeCell ref="L26:L27"/>
    <mergeCell ref="L28:L29"/>
    <mergeCell ref="L34:L35"/>
    <mergeCell ref="L57:L58"/>
    <mergeCell ref="L59:L60"/>
    <mergeCell ref="L61:L62"/>
    <mergeCell ref="M9:M10"/>
    <mergeCell ref="M11:M12"/>
    <mergeCell ref="M13:M14"/>
    <mergeCell ref="M15:M16"/>
    <mergeCell ref="M20:M21"/>
    <mergeCell ref="M22:M23"/>
    <mergeCell ref="M24:M25"/>
    <mergeCell ref="M26:M27"/>
    <mergeCell ref="M28:M29"/>
    <mergeCell ref="M34:M35"/>
    <mergeCell ref="M57:M58"/>
    <mergeCell ref="M59:M60"/>
    <mergeCell ref="M61:M62"/>
    <mergeCell ref="P9:P10"/>
    <mergeCell ref="P11:P12"/>
    <mergeCell ref="P13:P14"/>
    <mergeCell ref="P15:P16"/>
    <mergeCell ref="P20:P21"/>
    <mergeCell ref="P22:P23"/>
    <mergeCell ref="P24:P25"/>
    <mergeCell ref="P26:P27"/>
    <mergeCell ref="P28:P29"/>
    <mergeCell ref="P34:P35"/>
    <mergeCell ref="P57:P58"/>
    <mergeCell ref="P59:P60"/>
    <mergeCell ref="P61:P62"/>
    <mergeCell ref="Q9:Q10"/>
    <mergeCell ref="Q11:Q12"/>
    <mergeCell ref="Q13:Q14"/>
    <mergeCell ref="Q15:Q16"/>
    <mergeCell ref="Q20:Q21"/>
    <mergeCell ref="Q22:Q23"/>
    <mergeCell ref="Q24:Q25"/>
    <mergeCell ref="Q26:Q27"/>
    <mergeCell ref="Q28:Q29"/>
    <mergeCell ref="Q34:Q35"/>
    <mergeCell ref="Q57:Q58"/>
    <mergeCell ref="Q59:Q60"/>
    <mergeCell ref="Q61:Q62"/>
    <mergeCell ref="R9:R10"/>
    <mergeCell ref="R11:R12"/>
    <mergeCell ref="R13:R14"/>
    <mergeCell ref="R15:R16"/>
    <mergeCell ref="R20:R21"/>
    <mergeCell ref="R22:R23"/>
    <mergeCell ref="R24:R25"/>
    <mergeCell ref="R26:R27"/>
    <mergeCell ref="R28:R29"/>
    <mergeCell ref="R34:R35"/>
    <mergeCell ref="R57:R58"/>
    <mergeCell ref="R59:R60"/>
    <mergeCell ref="R61:R62"/>
    <mergeCell ref="U9:U10"/>
    <mergeCell ref="U11:U12"/>
    <mergeCell ref="U13:U14"/>
    <mergeCell ref="U15:U16"/>
    <mergeCell ref="U20:U21"/>
    <mergeCell ref="U22:U23"/>
    <mergeCell ref="U24:U25"/>
    <mergeCell ref="U26:U27"/>
    <mergeCell ref="U28:U29"/>
    <mergeCell ref="U34:U35"/>
    <mergeCell ref="U57:U58"/>
    <mergeCell ref="U59:U60"/>
    <mergeCell ref="U61:U62"/>
    <mergeCell ref="V9:V10"/>
    <mergeCell ref="V11:V12"/>
    <mergeCell ref="V13:V14"/>
    <mergeCell ref="V15:V16"/>
    <mergeCell ref="V20:V21"/>
    <mergeCell ref="V22:V23"/>
    <mergeCell ref="V24:V25"/>
    <mergeCell ref="V26:V27"/>
    <mergeCell ref="V28:V29"/>
    <mergeCell ref="V34:V35"/>
    <mergeCell ref="V57:V58"/>
    <mergeCell ref="V59:V60"/>
    <mergeCell ref="V61:V62"/>
    <mergeCell ref="W9:W10"/>
    <mergeCell ref="W11:W12"/>
    <mergeCell ref="W13:W14"/>
    <mergeCell ref="W15:W16"/>
    <mergeCell ref="W20:W21"/>
    <mergeCell ref="W22:W23"/>
    <mergeCell ref="W24:W25"/>
    <mergeCell ref="W26:W27"/>
    <mergeCell ref="W28:W29"/>
    <mergeCell ref="W34:W35"/>
    <mergeCell ref="W57:W58"/>
    <mergeCell ref="W59:W60"/>
    <mergeCell ref="W61:W62"/>
    <mergeCell ref="Z9:Z10"/>
    <mergeCell ref="Z11:Z12"/>
    <mergeCell ref="Z13:Z14"/>
    <mergeCell ref="Z15:Z16"/>
    <mergeCell ref="Z20:Z21"/>
    <mergeCell ref="Z22:Z23"/>
    <mergeCell ref="Z24:Z25"/>
    <mergeCell ref="Z26:Z27"/>
    <mergeCell ref="Z28:Z29"/>
    <mergeCell ref="Z34:Z35"/>
    <mergeCell ref="Z57:Z58"/>
    <mergeCell ref="Z59:Z60"/>
    <mergeCell ref="Z61:Z62"/>
    <mergeCell ref="AA9:AA10"/>
    <mergeCell ref="AA11:AA12"/>
    <mergeCell ref="AA13:AA14"/>
    <mergeCell ref="AA15:AA16"/>
    <mergeCell ref="AA20:AA21"/>
    <mergeCell ref="AA22:AA23"/>
    <mergeCell ref="AA24:AA25"/>
    <mergeCell ref="AA26:AA27"/>
    <mergeCell ref="AA28:AA29"/>
    <mergeCell ref="AA34:AA35"/>
    <mergeCell ref="AA57:AA58"/>
    <mergeCell ref="AA59:AA60"/>
    <mergeCell ref="AA61:AA62"/>
    <mergeCell ref="AB9:AB10"/>
    <mergeCell ref="AB11:AB12"/>
    <mergeCell ref="AB13:AB14"/>
    <mergeCell ref="AB15:AB16"/>
    <mergeCell ref="AB20:AB21"/>
    <mergeCell ref="AB22:AB23"/>
    <mergeCell ref="AB24:AB25"/>
    <mergeCell ref="AB26:AB27"/>
    <mergeCell ref="AB28:AB29"/>
    <mergeCell ref="AB34:AB35"/>
    <mergeCell ref="AB57:AB58"/>
    <mergeCell ref="AB59:AB60"/>
    <mergeCell ref="AB61:AB62"/>
    <mergeCell ref="AE9:AE10"/>
    <mergeCell ref="AE11:AE12"/>
    <mergeCell ref="AE13:AE14"/>
    <mergeCell ref="AE15:AE16"/>
    <mergeCell ref="AE20:AE21"/>
    <mergeCell ref="AE22:AE23"/>
    <mergeCell ref="AE24:AE25"/>
    <mergeCell ref="AE26:AE27"/>
    <mergeCell ref="AE28:AE29"/>
    <mergeCell ref="AE34:AE35"/>
    <mergeCell ref="AE57:AE58"/>
    <mergeCell ref="AE59:AE60"/>
    <mergeCell ref="AE61:AE62"/>
    <mergeCell ref="AF9:AF10"/>
    <mergeCell ref="AF11:AF12"/>
    <mergeCell ref="AF13:AF14"/>
    <mergeCell ref="AF15:AF16"/>
    <mergeCell ref="AF20:AF21"/>
    <mergeCell ref="AF22:AF23"/>
    <mergeCell ref="AF24:AF25"/>
    <mergeCell ref="AF26:AF27"/>
    <mergeCell ref="AF28:AF29"/>
    <mergeCell ref="AF34:AF35"/>
    <mergeCell ref="AF57:AF58"/>
    <mergeCell ref="AF59:AF60"/>
    <mergeCell ref="AF61:AF62"/>
    <mergeCell ref="AG9:AG10"/>
    <mergeCell ref="AG11:AG12"/>
    <mergeCell ref="AG13:AG14"/>
    <mergeCell ref="AG15:AG16"/>
    <mergeCell ref="AG20:AG21"/>
    <mergeCell ref="AG22:AG23"/>
    <mergeCell ref="AG24:AG25"/>
    <mergeCell ref="AG26:AG27"/>
    <mergeCell ref="AG28:AG29"/>
    <mergeCell ref="AG34:AG35"/>
    <mergeCell ref="AG57:AG58"/>
    <mergeCell ref="AG59:AG60"/>
    <mergeCell ref="AG61:AG62"/>
    <mergeCell ref="AJ9:AJ10"/>
    <mergeCell ref="AJ11:AJ12"/>
    <mergeCell ref="AJ13:AJ14"/>
    <mergeCell ref="AJ15:AJ16"/>
    <mergeCell ref="AJ20:AJ21"/>
    <mergeCell ref="AJ22:AJ23"/>
    <mergeCell ref="AJ24:AJ25"/>
    <mergeCell ref="AJ26:AJ27"/>
    <mergeCell ref="AJ28:AJ29"/>
    <mergeCell ref="AJ34:AJ35"/>
    <mergeCell ref="AJ57:AJ58"/>
    <mergeCell ref="AJ59:AJ60"/>
    <mergeCell ref="AJ61:AJ62"/>
    <mergeCell ref="AK9:AK10"/>
    <mergeCell ref="AK11:AK12"/>
    <mergeCell ref="AK13:AK14"/>
    <mergeCell ref="AK15:AK16"/>
    <mergeCell ref="AK20:AK21"/>
    <mergeCell ref="AK22:AK23"/>
    <mergeCell ref="AK24:AK25"/>
    <mergeCell ref="AK26:AK27"/>
    <mergeCell ref="AK28:AK29"/>
    <mergeCell ref="AK34:AK35"/>
    <mergeCell ref="AK57:AK58"/>
    <mergeCell ref="AK59:AK60"/>
    <mergeCell ref="AK61:AK62"/>
    <mergeCell ref="AL9:AL10"/>
    <mergeCell ref="AL11:AL12"/>
    <mergeCell ref="AL13:AL14"/>
    <mergeCell ref="AL15:AL16"/>
    <mergeCell ref="AL20:AL21"/>
    <mergeCell ref="AL22:AL23"/>
    <mergeCell ref="AL24:AL25"/>
    <mergeCell ref="AL26:AL27"/>
    <mergeCell ref="AL28:AL29"/>
    <mergeCell ref="AL34:AL35"/>
    <mergeCell ref="AL57:AL58"/>
    <mergeCell ref="AL59:AL60"/>
    <mergeCell ref="AL61:AL62"/>
    <mergeCell ref="AO9:AO10"/>
    <mergeCell ref="AO11:AO12"/>
    <mergeCell ref="AO13:AO14"/>
    <mergeCell ref="AO15:AO16"/>
    <mergeCell ref="AO20:AO21"/>
    <mergeCell ref="AO22:AO23"/>
    <mergeCell ref="AO24:AO25"/>
    <mergeCell ref="AO26:AO27"/>
    <mergeCell ref="AO28:AO29"/>
    <mergeCell ref="AO34:AO35"/>
    <mergeCell ref="AO57:AO58"/>
    <mergeCell ref="AO59:AO60"/>
    <mergeCell ref="AO61:AO62"/>
    <mergeCell ref="AP9:AP10"/>
    <mergeCell ref="AP11:AP12"/>
    <mergeCell ref="AP13:AP14"/>
    <mergeCell ref="AP15:AP16"/>
    <mergeCell ref="AP20:AP21"/>
    <mergeCell ref="AP22:AP23"/>
    <mergeCell ref="AP24:AP25"/>
    <mergeCell ref="AP26:AP27"/>
    <mergeCell ref="AP28:AP29"/>
    <mergeCell ref="AP34:AP35"/>
    <mergeCell ref="AP57:AP58"/>
    <mergeCell ref="AP59:AP60"/>
    <mergeCell ref="AP61:AP62"/>
    <mergeCell ref="AQ9:AQ10"/>
    <mergeCell ref="AQ11:AQ12"/>
    <mergeCell ref="AQ13:AQ14"/>
    <mergeCell ref="AQ15:AQ16"/>
    <mergeCell ref="AQ20:AQ21"/>
    <mergeCell ref="AQ22:AQ23"/>
    <mergeCell ref="AQ24:AQ25"/>
    <mergeCell ref="AQ26:AQ27"/>
    <mergeCell ref="AQ28:AQ29"/>
    <mergeCell ref="AQ34:AQ35"/>
    <mergeCell ref="AQ57:AQ58"/>
    <mergeCell ref="AQ59:AQ60"/>
    <mergeCell ref="AQ61:AQ62"/>
    <mergeCell ref="AT9:AT10"/>
    <mergeCell ref="AT11:AT12"/>
    <mergeCell ref="AT13:AT14"/>
    <mergeCell ref="AT15:AT16"/>
    <mergeCell ref="AT20:AT21"/>
    <mergeCell ref="AT22:AT23"/>
    <mergeCell ref="AT24:AT25"/>
    <mergeCell ref="AT26:AT27"/>
    <mergeCell ref="AT28:AT29"/>
    <mergeCell ref="AT34:AT35"/>
    <mergeCell ref="AT57:AT58"/>
    <mergeCell ref="AT59:AT60"/>
    <mergeCell ref="AT61:AT62"/>
    <mergeCell ref="AU9:AU10"/>
    <mergeCell ref="AU11:AU12"/>
    <mergeCell ref="AU13:AU14"/>
    <mergeCell ref="AU15:AU16"/>
    <mergeCell ref="AU20:AU21"/>
    <mergeCell ref="AU22:AU23"/>
    <mergeCell ref="AU24:AU25"/>
    <mergeCell ref="AU26:AU27"/>
    <mergeCell ref="AU28:AU29"/>
    <mergeCell ref="AU34:AU35"/>
    <mergeCell ref="AU57:AU58"/>
    <mergeCell ref="AU59:AU60"/>
    <mergeCell ref="AU61:AU62"/>
    <mergeCell ref="AV9:AV10"/>
    <mergeCell ref="AV11:AV12"/>
    <mergeCell ref="AV13:AV14"/>
    <mergeCell ref="AV15:AV16"/>
    <mergeCell ref="AV20:AV21"/>
    <mergeCell ref="AV22:AV23"/>
    <mergeCell ref="AV24:AV25"/>
    <mergeCell ref="AV26:AV27"/>
    <mergeCell ref="AV28:AV29"/>
    <mergeCell ref="AV34:AV35"/>
    <mergeCell ref="AV57:AV58"/>
    <mergeCell ref="AV59:AV60"/>
    <mergeCell ref="AV61:AV62"/>
    <mergeCell ref="AY9:AY10"/>
    <mergeCell ref="AY11:AY12"/>
    <mergeCell ref="AY13:AY14"/>
    <mergeCell ref="AY15:AY16"/>
    <mergeCell ref="AY20:AY21"/>
    <mergeCell ref="AY22:AY23"/>
    <mergeCell ref="AY24:AY25"/>
    <mergeCell ref="AY26:AY27"/>
    <mergeCell ref="AY28:AY29"/>
    <mergeCell ref="AY34:AY35"/>
    <mergeCell ref="AY57:AY58"/>
    <mergeCell ref="AY59:AY60"/>
    <mergeCell ref="AY61:AY62"/>
    <mergeCell ref="AZ9:AZ10"/>
    <mergeCell ref="AZ11:AZ12"/>
    <mergeCell ref="AZ13:AZ14"/>
    <mergeCell ref="AZ15:AZ16"/>
    <mergeCell ref="AZ20:AZ21"/>
    <mergeCell ref="AZ22:AZ23"/>
    <mergeCell ref="AZ24:AZ25"/>
    <mergeCell ref="AZ26:AZ27"/>
    <mergeCell ref="AZ28:AZ29"/>
    <mergeCell ref="AZ34:AZ35"/>
    <mergeCell ref="AZ57:AZ58"/>
    <mergeCell ref="AZ59:AZ60"/>
    <mergeCell ref="AZ61:AZ62"/>
    <mergeCell ref="BA9:BA10"/>
    <mergeCell ref="BA11:BA12"/>
    <mergeCell ref="BA13:BA14"/>
    <mergeCell ref="BA15:BA16"/>
    <mergeCell ref="BA20:BA21"/>
    <mergeCell ref="BA22:BA23"/>
    <mergeCell ref="BA24:BA25"/>
    <mergeCell ref="BA26:BA27"/>
    <mergeCell ref="BA28:BA29"/>
    <mergeCell ref="BA34:BA35"/>
    <mergeCell ref="BA57:BA58"/>
    <mergeCell ref="BA59:BA60"/>
    <mergeCell ref="BA61:BA62"/>
    <mergeCell ref="BD9:BD10"/>
    <mergeCell ref="BD11:BD12"/>
    <mergeCell ref="BD13:BD14"/>
    <mergeCell ref="BD15:BD16"/>
    <mergeCell ref="BD20:BD21"/>
    <mergeCell ref="BD22:BD23"/>
    <mergeCell ref="BD24:BD25"/>
    <mergeCell ref="BD26:BD27"/>
    <mergeCell ref="BD28:BD29"/>
    <mergeCell ref="BD34:BD35"/>
    <mergeCell ref="BD57:BD58"/>
    <mergeCell ref="BD59:BD60"/>
    <mergeCell ref="BD61:BD62"/>
    <mergeCell ref="BE9:BE10"/>
    <mergeCell ref="BE11:BE12"/>
    <mergeCell ref="BE13:BE14"/>
    <mergeCell ref="BE15:BE16"/>
    <mergeCell ref="BE20:BE21"/>
    <mergeCell ref="BE22:BE23"/>
    <mergeCell ref="BE24:BE25"/>
    <mergeCell ref="BE26:BE27"/>
    <mergeCell ref="BE28:BE29"/>
    <mergeCell ref="BE34:BE35"/>
    <mergeCell ref="BE57:BE58"/>
    <mergeCell ref="BE59:BE60"/>
    <mergeCell ref="BE61:BE62"/>
    <mergeCell ref="BF9:BF10"/>
    <mergeCell ref="BF11:BF12"/>
    <mergeCell ref="BF13:BF14"/>
    <mergeCell ref="BF15:BF16"/>
    <mergeCell ref="BF20:BF21"/>
    <mergeCell ref="BF22:BF23"/>
    <mergeCell ref="BF24:BF25"/>
    <mergeCell ref="BF26:BF27"/>
    <mergeCell ref="BF28:BF29"/>
    <mergeCell ref="BF34:BF35"/>
    <mergeCell ref="BF57:BF58"/>
    <mergeCell ref="BF59:BF60"/>
    <mergeCell ref="BF61:BF62"/>
    <mergeCell ref="BI9:BI10"/>
    <mergeCell ref="BI11:BI12"/>
    <mergeCell ref="BI13:BI14"/>
    <mergeCell ref="BI15:BI16"/>
    <mergeCell ref="BI20:BI21"/>
    <mergeCell ref="BI22:BI23"/>
    <mergeCell ref="BI24:BI25"/>
    <mergeCell ref="BI26:BI27"/>
    <mergeCell ref="BI28:BI29"/>
    <mergeCell ref="BI34:BI35"/>
    <mergeCell ref="BI57:BI58"/>
    <mergeCell ref="BI59:BI60"/>
    <mergeCell ref="BI61:BI62"/>
    <mergeCell ref="BJ9:BJ10"/>
    <mergeCell ref="BJ11:BJ12"/>
    <mergeCell ref="BJ13:BJ14"/>
    <mergeCell ref="BJ15:BJ16"/>
    <mergeCell ref="BJ20:BJ21"/>
    <mergeCell ref="BJ22:BJ23"/>
    <mergeCell ref="BJ24:BJ25"/>
    <mergeCell ref="BJ26:BJ27"/>
    <mergeCell ref="BJ28:BJ29"/>
    <mergeCell ref="BJ34:BJ35"/>
    <mergeCell ref="BJ57:BJ58"/>
    <mergeCell ref="BJ59:BJ60"/>
    <mergeCell ref="BJ61:BJ62"/>
    <mergeCell ref="BK9:BK10"/>
    <mergeCell ref="BK11:BK12"/>
    <mergeCell ref="BK13:BK14"/>
    <mergeCell ref="BK15:BK16"/>
    <mergeCell ref="BK20:BK21"/>
    <mergeCell ref="BK22:BK23"/>
    <mergeCell ref="BK24:BK25"/>
    <mergeCell ref="BK26:BK27"/>
    <mergeCell ref="BK28:BK29"/>
    <mergeCell ref="BK34:BK35"/>
    <mergeCell ref="BK57:BK58"/>
    <mergeCell ref="BK59:BK60"/>
    <mergeCell ref="BK61:BK62"/>
    <mergeCell ref="BN9:BN10"/>
    <mergeCell ref="BN11:BN12"/>
    <mergeCell ref="BN13:BN14"/>
    <mergeCell ref="BN15:BN16"/>
    <mergeCell ref="BN20:BN21"/>
    <mergeCell ref="BN22:BN23"/>
    <mergeCell ref="BN24:BN25"/>
    <mergeCell ref="BN26:BN27"/>
    <mergeCell ref="BN28:BN29"/>
    <mergeCell ref="BN34:BN35"/>
    <mergeCell ref="BN57:BN58"/>
    <mergeCell ref="BN59:BN60"/>
    <mergeCell ref="BN61:BN62"/>
    <mergeCell ref="BO9:BO10"/>
    <mergeCell ref="BO11:BO12"/>
    <mergeCell ref="BO13:BO14"/>
    <mergeCell ref="BO15:BO16"/>
    <mergeCell ref="BO20:BO21"/>
    <mergeCell ref="BO22:BO23"/>
    <mergeCell ref="BO24:BO25"/>
    <mergeCell ref="BO26:BO27"/>
    <mergeCell ref="BO28:BO29"/>
    <mergeCell ref="BO34:BO35"/>
    <mergeCell ref="BO57:BO58"/>
    <mergeCell ref="BO59:BO60"/>
    <mergeCell ref="BO61:BO62"/>
    <mergeCell ref="BP9:BP10"/>
    <mergeCell ref="BP11:BP12"/>
    <mergeCell ref="BP13:BP14"/>
    <mergeCell ref="BP15:BP16"/>
    <mergeCell ref="BP20:BP21"/>
    <mergeCell ref="BP22:BP23"/>
    <mergeCell ref="BP24:BP25"/>
    <mergeCell ref="BP26:BP27"/>
    <mergeCell ref="BP28:BP29"/>
    <mergeCell ref="BP34:BP35"/>
    <mergeCell ref="BP57:BP58"/>
    <mergeCell ref="BP59:BP60"/>
    <mergeCell ref="BP61:BP62"/>
    <mergeCell ref="BS9:BS10"/>
    <mergeCell ref="BS11:BS12"/>
    <mergeCell ref="BS13:BS14"/>
    <mergeCell ref="BS15:BS16"/>
    <mergeCell ref="BS20:BS21"/>
    <mergeCell ref="BS22:BS23"/>
    <mergeCell ref="BS24:BS25"/>
    <mergeCell ref="BS26:BS27"/>
    <mergeCell ref="BS28:BS29"/>
    <mergeCell ref="BS34:BS35"/>
    <mergeCell ref="BS57:BS58"/>
    <mergeCell ref="BS59:BS60"/>
    <mergeCell ref="BS61:BS62"/>
    <mergeCell ref="BT9:BT10"/>
    <mergeCell ref="BT11:BT12"/>
    <mergeCell ref="BT13:BT14"/>
    <mergeCell ref="BT15:BT16"/>
    <mergeCell ref="BT20:BT21"/>
    <mergeCell ref="BT22:BT23"/>
    <mergeCell ref="BT24:BT25"/>
    <mergeCell ref="BT26:BT27"/>
    <mergeCell ref="BT28:BT29"/>
    <mergeCell ref="BT34:BT35"/>
    <mergeCell ref="BT57:BT58"/>
    <mergeCell ref="BT59:BT60"/>
    <mergeCell ref="BT61:BT62"/>
    <mergeCell ref="BU9:BU10"/>
    <mergeCell ref="BU11:BU12"/>
    <mergeCell ref="BU13:BU14"/>
    <mergeCell ref="BU15:BU16"/>
    <mergeCell ref="BU20:BU21"/>
    <mergeCell ref="BU22:BU23"/>
    <mergeCell ref="BU24:BU25"/>
    <mergeCell ref="BU26:BU27"/>
    <mergeCell ref="BU28:BU29"/>
    <mergeCell ref="BU34:BU35"/>
    <mergeCell ref="BU57:BU58"/>
    <mergeCell ref="BU59:BU60"/>
    <mergeCell ref="BU61:BU62"/>
    <mergeCell ref="BX9:BX10"/>
    <mergeCell ref="BX11:BX12"/>
    <mergeCell ref="BX13:BX14"/>
    <mergeCell ref="BX15:BX16"/>
    <mergeCell ref="BX20:BX21"/>
    <mergeCell ref="BX22:BX23"/>
    <mergeCell ref="BX24:BX25"/>
    <mergeCell ref="BX26:BX27"/>
    <mergeCell ref="BX28:BX29"/>
    <mergeCell ref="BX34:BX35"/>
    <mergeCell ref="BX57:BX58"/>
    <mergeCell ref="BX59:BX60"/>
    <mergeCell ref="BX61:BX62"/>
    <mergeCell ref="BY9:BY10"/>
    <mergeCell ref="BY11:BY12"/>
    <mergeCell ref="BY13:BY14"/>
    <mergeCell ref="BY15:BY16"/>
    <mergeCell ref="BY20:BY21"/>
    <mergeCell ref="BY22:BY23"/>
    <mergeCell ref="BY24:BY25"/>
    <mergeCell ref="BY26:BY27"/>
    <mergeCell ref="BY28:BY29"/>
    <mergeCell ref="BY34:BY35"/>
    <mergeCell ref="BZ9:BZ10"/>
    <mergeCell ref="BZ11:BZ12"/>
    <mergeCell ref="BZ13:BZ14"/>
    <mergeCell ref="BZ15:BZ16"/>
    <mergeCell ref="BZ20:BZ21"/>
    <mergeCell ref="BZ22:BZ23"/>
    <mergeCell ref="BZ24:BZ25"/>
    <mergeCell ref="BZ26:BZ27"/>
    <mergeCell ref="BZ28:BZ29"/>
    <mergeCell ref="BZ34:BZ35"/>
    <mergeCell ref="BZ57:BZ58"/>
    <mergeCell ref="BZ59:BZ60"/>
    <mergeCell ref="BZ61:BZ62"/>
    <mergeCell ref="CC9:CC10"/>
    <mergeCell ref="CC11:CC12"/>
    <mergeCell ref="CC13:CC14"/>
    <mergeCell ref="CC15:CC16"/>
    <mergeCell ref="CC20:CC21"/>
    <mergeCell ref="CC22:CC23"/>
    <mergeCell ref="CC24:CC25"/>
    <mergeCell ref="CC26:CC27"/>
    <mergeCell ref="CC28:CC29"/>
    <mergeCell ref="CC34:CC35"/>
    <mergeCell ref="CC57:CC58"/>
    <mergeCell ref="CC59:CC60"/>
    <mergeCell ref="CC61:CC62"/>
    <mergeCell ref="CD9:CD10"/>
    <mergeCell ref="CD11:CD12"/>
    <mergeCell ref="CD13:CD14"/>
    <mergeCell ref="CD15:CD16"/>
    <mergeCell ref="CD20:CD21"/>
    <mergeCell ref="CD22:CD23"/>
    <mergeCell ref="CD24:CD25"/>
    <mergeCell ref="CD26:CD27"/>
    <mergeCell ref="CD28:CD29"/>
    <mergeCell ref="CD34:CD35"/>
    <mergeCell ref="CD57:CD58"/>
    <mergeCell ref="CD59:CD60"/>
    <mergeCell ref="CD61:CD62"/>
    <mergeCell ref="CE9:CE10"/>
    <mergeCell ref="CE11:CE12"/>
    <mergeCell ref="CE13:CE14"/>
    <mergeCell ref="CE15:CE16"/>
    <mergeCell ref="CE20:CE21"/>
    <mergeCell ref="CE22:CE23"/>
    <mergeCell ref="CE24:CE25"/>
    <mergeCell ref="CE26:CE27"/>
    <mergeCell ref="CE28:CE29"/>
    <mergeCell ref="CE34:CE35"/>
    <mergeCell ref="CE57:CE58"/>
    <mergeCell ref="CE59:CE60"/>
    <mergeCell ref="CE61:CE62"/>
    <mergeCell ref="CH9:CH10"/>
    <mergeCell ref="CH11:CH12"/>
    <mergeCell ref="CH13:CH14"/>
    <mergeCell ref="CH15:CH16"/>
    <mergeCell ref="CH20:CH21"/>
    <mergeCell ref="CH22:CH23"/>
    <mergeCell ref="CH24:CH25"/>
    <mergeCell ref="CH26:CH27"/>
    <mergeCell ref="CH28:CH29"/>
    <mergeCell ref="CH34:CH35"/>
    <mergeCell ref="CH57:CH58"/>
    <mergeCell ref="CH59:CH60"/>
    <mergeCell ref="CH61:CH62"/>
    <mergeCell ref="CI9:CI10"/>
    <mergeCell ref="CI11:CI12"/>
    <mergeCell ref="CI13:CI14"/>
    <mergeCell ref="CI15:CI16"/>
    <mergeCell ref="CI20:CI21"/>
    <mergeCell ref="CI22:CI23"/>
    <mergeCell ref="CI24:CI25"/>
    <mergeCell ref="CI26:CI27"/>
    <mergeCell ref="CI28:CI29"/>
    <mergeCell ref="CI34:CI35"/>
    <mergeCell ref="CI57:CI58"/>
    <mergeCell ref="CI59:CI60"/>
    <mergeCell ref="CI61:CI62"/>
    <mergeCell ref="CK9:CK10"/>
    <mergeCell ref="A50:B53"/>
  </mergeCells>
  <conditionalFormatting sqref="F17">
    <cfRule type="cellIs" dxfId="0" priority="47" operator="lessThan">
      <formula>C17</formula>
    </cfRule>
    <cfRule type="cellIs" dxfId="1" priority="48" operator="greaterThanOrEqual">
      <formula>C17</formula>
    </cfRule>
    <cfRule type="cellIs" dxfId="2" priority="46" operator="equal">
      <formula>"NA"</formula>
    </cfRule>
  </conditionalFormatting>
  <conditionalFormatting sqref="P17">
    <cfRule type="cellIs" dxfId="0" priority="44" operator="lessThan">
      <formula>M17</formula>
    </cfRule>
    <cfRule type="cellIs" dxfId="1" priority="45" operator="greaterThanOrEqual">
      <formula>M17</formula>
    </cfRule>
    <cfRule type="cellIs" dxfId="2" priority="43" operator="equal">
      <formula>"NA"</formula>
    </cfRule>
  </conditionalFormatting>
  <conditionalFormatting sqref="U17">
    <cfRule type="cellIs" dxfId="0" priority="41" operator="lessThan">
      <formula>R17</formula>
    </cfRule>
    <cfRule type="cellIs" dxfId="1" priority="42" operator="greaterThanOrEqual">
      <formula>R17</formula>
    </cfRule>
    <cfRule type="cellIs" dxfId="2" priority="40" operator="equal">
      <formula>"NA"</formula>
    </cfRule>
  </conditionalFormatting>
  <conditionalFormatting sqref="Z17">
    <cfRule type="cellIs" dxfId="0" priority="38" operator="lessThan">
      <formula>W17</formula>
    </cfRule>
    <cfRule type="cellIs" dxfId="1" priority="39" operator="greaterThanOrEqual">
      <formula>W17</formula>
    </cfRule>
    <cfRule type="cellIs" dxfId="2" priority="37" operator="equal">
      <formula>"NA"</formula>
    </cfRule>
  </conditionalFormatting>
  <conditionalFormatting sqref="AE17">
    <cfRule type="cellIs" dxfId="0" priority="35" operator="lessThan">
      <formula>AB17</formula>
    </cfRule>
    <cfRule type="cellIs" dxfId="1" priority="36" operator="greaterThanOrEqual">
      <formula>AB17</formula>
    </cfRule>
    <cfRule type="cellIs" dxfId="2" priority="34" operator="equal">
      <formula>"NA"</formula>
    </cfRule>
  </conditionalFormatting>
  <conditionalFormatting sqref="AJ17">
    <cfRule type="cellIs" dxfId="0" priority="32" operator="lessThan">
      <formula>AG17</formula>
    </cfRule>
    <cfRule type="cellIs" dxfId="1" priority="33" operator="greaterThanOrEqual">
      <formula>AG17</formula>
    </cfRule>
    <cfRule type="cellIs" dxfId="2" priority="31" operator="equal">
      <formula>"NA"</formula>
    </cfRule>
  </conditionalFormatting>
  <conditionalFormatting sqref="AO17">
    <cfRule type="cellIs" dxfId="0" priority="29" operator="lessThan">
      <formula>AL17</formula>
    </cfRule>
    <cfRule type="cellIs" dxfId="1" priority="30" operator="greaterThanOrEqual">
      <formula>AL17</formula>
    </cfRule>
    <cfRule type="cellIs" dxfId="2" priority="28" operator="equal">
      <formula>"NA"</formula>
    </cfRule>
  </conditionalFormatting>
  <conditionalFormatting sqref="AT17">
    <cfRule type="cellIs" dxfId="0" priority="26" operator="lessThan">
      <formula>AQ17</formula>
    </cfRule>
    <cfRule type="cellIs" dxfId="1" priority="27" operator="greaterThanOrEqual">
      <formula>AQ17</formula>
    </cfRule>
    <cfRule type="cellIs" dxfId="2" priority="25" operator="equal">
      <formula>"NA"</formula>
    </cfRule>
  </conditionalFormatting>
  <conditionalFormatting sqref="AY17">
    <cfRule type="cellIs" dxfId="0" priority="23" operator="lessThan">
      <formula>AV17</formula>
    </cfRule>
    <cfRule type="cellIs" dxfId="1" priority="24" operator="greaterThanOrEqual">
      <formula>AV17</formula>
    </cfRule>
    <cfRule type="cellIs" dxfId="2" priority="22" operator="equal">
      <formula>"NA"</formula>
    </cfRule>
  </conditionalFormatting>
  <conditionalFormatting sqref="BD17">
    <cfRule type="cellIs" dxfId="0" priority="20" operator="lessThan">
      <formula>BA17</formula>
    </cfRule>
    <cfRule type="cellIs" dxfId="1" priority="21" operator="greaterThanOrEqual">
      <formula>BA17</formula>
    </cfRule>
    <cfRule type="cellIs" dxfId="2" priority="19" operator="equal">
      <formula>"NA"</formula>
    </cfRule>
  </conditionalFormatting>
  <conditionalFormatting sqref="BI17">
    <cfRule type="cellIs" dxfId="0" priority="17" operator="lessThan">
      <formula>BF17</formula>
    </cfRule>
    <cfRule type="cellIs" dxfId="1" priority="18" operator="greaterThanOrEqual">
      <formula>BF17</formula>
    </cfRule>
    <cfRule type="cellIs" dxfId="2" priority="16" operator="equal">
      <formula>"NA"</formula>
    </cfRule>
  </conditionalFormatting>
  <conditionalFormatting sqref="BN17">
    <cfRule type="cellIs" dxfId="0" priority="14" operator="lessThan">
      <formula>BK17</formula>
    </cfRule>
    <cfRule type="cellIs" dxfId="1" priority="15" operator="greaterThanOrEqual">
      <formula>BK17</formula>
    </cfRule>
    <cfRule type="cellIs" dxfId="2" priority="13" operator="equal">
      <formula>"NA"</formula>
    </cfRule>
  </conditionalFormatting>
  <conditionalFormatting sqref="BS17">
    <cfRule type="cellIs" dxfId="0" priority="11" operator="lessThan">
      <formula>BP17</formula>
    </cfRule>
    <cfRule type="cellIs" dxfId="1" priority="12" operator="greaterThanOrEqual">
      <formula>BP17</formula>
    </cfRule>
    <cfRule type="cellIs" dxfId="2" priority="10" operator="equal">
      <formula>"NA"</formula>
    </cfRule>
  </conditionalFormatting>
  <conditionalFormatting sqref="BX17">
    <cfRule type="cellIs" dxfId="0" priority="8" operator="lessThan">
      <formula>BU17</formula>
    </cfRule>
    <cfRule type="cellIs" dxfId="1" priority="9" operator="greaterThanOrEqual">
      <formula>BU17</formula>
    </cfRule>
    <cfRule type="cellIs" dxfId="2" priority="7" operator="equal">
      <formula>"NA"</formula>
    </cfRule>
  </conditionalFormatting>
  <conditionalFormatting sqref="CC17">
    <cfRule type="cellIs" dxfId="0" priority="5" operator="lessThan">
      <formula>BZ17</formula>
    </cfRule>
    <cfRule type="cellIs" dxfId="1" priority="6" operator="greaterThanOrEqual">
      <formula>BZ17</formula>
    </cfRule>
    <cfRule type="cellIs" dxfId="2" priority="4" operator="equal">
      <formula>"NA"</formula>
    </cfRule>
  </conditionalFormatting>
  <conditionalFormatting sqref="CH17">
    <cfRule type="cellIs" dxfId="0" priority="2" operator="lessThan">
      <formula>CE17</formula>
    </cfRule>
    <cfRule type="cellIs" dxfId="1" priority="3" operator="greaterThanOrEqual">
      <formula>CE17</formula>
    </cfRule>
    <cfRule type="cellIs" dxfId="2" priority="1" operator="equal">
      <formula>"NA"</formula>
    </cfRule>
  </conditionalFormatting>
  <conditionalFormatting sqref="F19">
    <cfRule type="cellIs" dxfId="3" priority="501" operator="lessThan">
      <formula>C19</formula>
    </cfRule>
    <cfRule type="cellIs" dxfId="1" priority="502" operator="greaterThanOrEqual">
      <formula>C19</formula>
    </cfRule>
  </conditionalFormatting>
  <conditionalFormatting sqref="K19">
    <cfRule type="cellIs" dxfId="3" priority="478" operator="lessThan">
      <formula>H19</formula>
    </cfRule>
    <cfRule type="cellIs" dxfId="1" priority="479" operator="greaterThanOrEqual">
      <formula>H19</formula>
    </cfRule>
  </conditionalFormatting>
  <conditionalFormatting sqref="P19">
    <cfRule type="cellIs" dxfId="3" priority="455" operator="lessThan">
      <formula>M19</formula>
    </cfRule>
    <cfRule type="cellIs" dxfId="1" priority="456" operator="greaterThanOrEqual">
      <formula>M19</formula>
    </cfRule>
  </conditionalFormatting>
  <conditionalFormatting sqref="U19">
    <cfRule type="cellIs" dxfId="3" priority="432" operator="lessThan">
      <formula>R19</formula>
    </cfRule>
    <cfRule type="cellIs" dxfId="1" priority="433" operator="greaterThanOrEqual">
      <formula>R19</formula>
    </cfRule>
  </conditionalFormatting>
  <conditionalFormatting sqref="Z19">
    <cfRule type="cellIs" dxfId="3" priority="409" operator="lessThan">
      <formula>W19</formula>
    </cfRule>
    <cfRule type="cellIs" dxfId="1" priority="410" operator="greaterThanOrEqual">
      <formula>W19</formula>
    </cfRule>
  </conditionalFormatting>
  <conditionalFormatting sqref="AE19">
    <cfRule type="cellIs" dxfId="3" priority="386" operator="lessThan">
      <formula>AB19</formula>
    </cfRule>
    <cfRule type="cellIs" dxfId="1" priority="387" operator="greaterThanOrEqual">
      <formula>AB19</formula>
    </cfRule>
  </conditionalFormatting>
  <conditionalFormatting sqref="AJ19">
    <cfRule type="cellIs" dxfId="3" priority="363" operator="lessThan">
      <formula>AG19</formula>
    </cfRule>
    <cfRule type="cellIs" dxfId="1" priority="364" operator="greaterThanOrEqual">
      <formula>AG19</formula>
    </cfRule>
  </conditionalFormatting>
  <conditionalFormatting sqref="AO19">
    <cfRule type="cellIs" dxfId="3" priority="173" operator="lessThan">
      <formula>AL19</formula>
    </cfRule>
    <cfRule type="cellIs" dxfId="1" priority="174" operator="greaterThanOrEqual">
      <formula>AL19</formula>
    </cfRule>
  </conditionalFormatting>
  <conditionalFormatting sqref="AT19">
    <cfRule type="cellIs" dxfId="3" priority="340" operator="lessThan">
      <formula>AQ19</formula>
    </cfRule>
    <cfRule type="cellIs" dxfId="1" priority="341" operator="greaterThanOrEqual">
      <formula>AQ19</formula>
    </cfRule>
  </conditionalFormatting>
  <conditionalFormatting sqref="AY19">
    <cfRule type="cellIs" dxfId="3" priority="317" operator="lessThan">
      <formula>AV19</formula>
    </cfRule>
    <cfRule type="cellIs" dxfId="1" priority="318" operator="greaterThanOrEqual">
      <formula>AV19</formula>
    </cfRule>
  </conditionalFormatting>
  <conditionalFormatting sqref="BD19">
    <cfRule type="cellIs" dxfId="3" priority="294" operator="lessThan">
      <formula>BA19</formula>
    </cfRule>
    <cfRule type="cellIs" dxfId="1" priority="295" operator="greaterThanOrEqual">
      <formula>BA19</formula>
    </cfRule>
  </conditionalFormatting>
  <conditionalFormatting sqref="BI19">
    <cfRule type="cellIs" dxfId="3" priority="145" operator="lessThan">
      <formula>BF19</formula>
    </cfRule>
    <cfRule type="cellIs" dxfId="1" priority="146" operator="greaterThanOrEqual">
      <formula>BF19</formula>
    </cfRule>
  </conditionalFormatting>
  <conditionalFormatting sqref="BN19">
    <cfRule type="cellIs" dxfId="3" priority="117" operator="lessThan">
      <formula>BK19</formula>
    </cfRule>
    <cfRule type="cellIs" dxfId="1" priority="118" operator="greaterThanOrEqual">
      <formula>BK19</formula>
    </cfRule>
  </conditionalFormatting>
  <conditionalFormatting sqref="BS19">
    <cfRule type="cellIs" dxfId="3" priority="271" operator="lessThan">
      <formula>BP19</formula>
    </cfRule>
    <cfRule type="cellIs" dxfId="1" priority="272" operator="greaterThanOrEqual">
      <formula>BP19</formula>
    </cfRule>
  </conditionalFormatting>
  <conditionalFormatting sqref="BX19">
    <cfRule type="cellIs" dxfId="3" priority="89" operator="lessThan">
      <formula>BU19</formula>
    </cfRule>
    <cfRule type="cellIs" dxfId="1" priority="90" operator="greaterThanOrEqual">
      <formula>BU19</formula>
    </cfRule>
  </conditionalFormatting>
  <conditionalFormatting sqref="CC19">
    <cfRule type="cellIs" dxfId="3" priority="248" operator="lessThan">
      <formula>BZ19</formula>
    </cfRule>
    <cfRule type="cellIs" dxfId="1" priority="249" operator="greaterThanOrEqual">
      <formula>BZ19</formula>
    </cfRule>
  </conditionalFormatting>
  <conditionalFormatting sqref="CH19">
    <cfRule type="cellIs" dxfId="3" priority="61" operator="lessThan">
      <formula>CE19</formula>
    </cfRule>
    <cfRule type="cellIs" dxfId="1" priority="62" operator="greaterThanOrEqual">
      <formula>CE19</formula>
    </cfRule>
  </conditionalFormatting>
  <conditionalFormatting sqref="F30">
    <cfRule type="cellIs" dxfId="3" priority="513" operator="lessThan">
      <formula>C30</formula>
    </cfRule>
    <cfRule type="cellIs" dxfId="1" priority="514" operator="greaterThanOrEqual">
      <formula>C30</formula>
    </cfRule>
  </conditionalFormatting>
  <conditionalFormatting sqref="K30">
    <cfRule type="cellIs" dxfId="3" priority="490" operator="lessThan">
      <formula>H30</formula>
    </cfRule>
    <cfRule type="cellIs" dxfId="1" priority="491" operator="greaterThanOrEqual">
      <formula>H30</formula>
    </cfRule>
  </conditionalFormatting>
  <conditionalFormatting sqref="P30">
    <cfRule type="cellIs" dxfId="3" priority="467" operator="lessThan">
      <formula>M30</formula>
    </cfRule>
    <cfRule type="cellIs" dxfId="1" priority="468" operator="greaterThanOrEqual">
      <formula>M30</formula>
    </cfRule>
  </conditionalFormatting>
  <conditionalFormatting sqref="U30">
    <cfRule type="cellIs" dxfId="3" priority="444" operator="lessThan">
      <formula>R30</formula>
    </cfRule>
    <cfRule type="cellIs" dxfId="1" priority="445" operator="greaterThanOrEqual">
      <formula>R30</formula>
    </cfRule>
  </conditionalFormatting>
  <conditionalFormatting sqref="Z30">
    <cfRule type="cellIs" dxfId="3" priority="421" operator="lessThan">
      <formula>W30</formula>
    </cfRule>
    <cfRule type="cellIs" dxfId="1" priority="422" operator="greaterThanOrEqual">
      <formula>W30</formula>
    </cfRule>
  </conditionalFormatting>
  <conditionalFormatting sqref="AE30">
    <cfRule type="cellIs" dxfId="3" priority="398" operator="lessThan">
      <formula>AB30</formula>
    </cfRule>
    <cfRule type="cellIs" dxfId="1" priority="399" operator="greaterThanOrEqual">
      <formula>AB30</formula>
    </cfRule>
  </conditionalFormatting>
  <conditionalFormatting sqref="AJ30">
    <cfRule type="cellIs" dxfId="3" priority="375" operator="lessThan">
      <formula>AG30</formula>
    </cfRule>
    <cfRule type="cellIs" dxfId="1" priority="376" operator="greaterThanOrEqual">
      <formula>AG30</formula>
    </cfRule>
  </conditionalFormatting>
  <conditionalFormatting sqref="AO30">
    <cfRule type="cellIs" dxfId="3" priority="185" operator="lessThan">
      <formula>AL30</formula>
    </cfRule>
    <cfRule type="cellIs" dxfId="1" priority="186" operator="greaterThanOrEqual">
      <formula>AL30</formula>
    </cfRule>
  </conditionalFormatting>
  <conditionalFormatting sqref="AT30">
    <cfRule type="cellIs" dxfId="3" priority="352" operator="lessThan">
      <formula>AQ30</formula>
    </cfRule>
    <cfRule type="cellIs" dxfId="1" priority="353" operator="greaterThanOrEqual">
      <formula>AQ30</formula>
    </cfRule>
  </conditionalFormatting>
  <conditionalFormatting sqref="AY30">
    <cfRule type="cellIs" dxfId="3" priority="329" operator="lessThan">
      <formula>AV30</formula>
    </cfRule>
    <cfRule type="cellIs" dxfId="1" priority="330" operator="greaterThanOrEqual">
      <formula>AV30</formula>
    </cfRule>
  </conditionalFormatting>
  <conditionalFormatting sqref="BD30">
    <cfRule type="cellIs" dxfId="3" priority="306" operator="lessThan">
      <formula>BA30</formula>
    </cfRule>
    <cfRule type="cellIs" dxfId="1" priority="307" operator="greaterThanOrEqual">
      <formula>BA30</formula>
    </cfRule>
  </conditionalFormatting>
  <conditionalFormatting sqref="BI30">
    <cfRule type="cellIs" dxfId="3" priority="157" operator="lessThan">
      <formula>BF30</formula>
    </cfRule>
    <cfRule type="cellIs" dxfId="1" priority="158" operator="greaterThanOrEqual">
      <formula>BF30</formula>
    </cfRule>
  </conditionalFormatting>
  <conditionalFormatting sqref="BN30">
    <cfRule type="cellIs" dxfId="3" priority="129" operator="lessThan">
      <formula>BK30</formula>
    </cfRule>
    <cfRule type="cellIs" dxfId="1" priority="130" operator="greaterThanOrEqual">
      <formula>BK30</formula>
    </cfRule>
  </conditionalFormatting>
  <conditionalFormatting sqref="BS30">
    <cfRule type="cellIs" dxfId="3" priority="283" operator="lessThan">
      <formula>BP30</formula>
    </cfRule>
    <cfRule type="cellIs" dxfId="1" priority="284" operator="greaterThanOrEqual">
      <formula>BP30</formula>
    </cfRule>
  </conditionalFormatting>
  <conditionalFormatting sqref="BX30">
    <cfRule type="cellIs" dxfId="3" priority="101" operator="lessThan">
      <formula>BU30</formula>
    </cfRule>
    <cfRule type="cellIs" dxfId="1" priority="102" operator="greaterThanOrEqual">
      <formula>BU30</formula>
    </cfRule>
  </conditionalFormatting>
  <conditionalFormatting sqref="CC30">
    <cfRule type="cellIs" dxfId="3" priority="260" operator="lessThan">
      <formula>BZ30</formula>
    </cfRule>
    <cfRule type="cellIs" dxfId="1" priority="261" operator="greaterThanOrEqual">
      <formula>BZ30</formula>
    </cfRule>
  </conditionalFormatting>
  <conditionalFormatting sqref="CH30">
    <cfRule type="cellIs" dxfId="3" priority="73" operator="lessThan">
      <formula>CE30</formula>
    </cfRule>
    <cfRule type="cellIs" dxfId="1" priority="74" operator="greaterThanOrEqual">
      <formula>CE30</formula>
    </cfRule>
  </conditionalFormatting>
  <conditionalFormatting sqref="F32">
    <cfRule type="cellIs" dxfId="3" priority="511" operator="lessThan">
      <formula>C32</formula>
    </cfRule>
    <cfRule type="cellIs" dxfId="1" priority="512" operator="greaterThanOrEqual">
      <formula>C32</formula>
    </cfRule>
  </conditionalFormatting>
  <conditionalFormatting sqref="K32">
    <cfRule type="cellIs" dxfId="3" priority="488" operator="lessThan">
      <formula>H32</formula>
    </cfRule>
    <cfRule type="cellIs" dxfId="1" priority="489" operator="greaterThanOrEqual">
      <formula>H32</formula>
    </cfRule>
  </conditionalFormatting>
  <conditionalFormatting sqref="P32">
    <cfRule type="cellIs" dxfId="3" priority="465" operator="lessThan">
      <formula>M32</formula>
    </cfRule>
    <cfRule type="cellIs" dxfId="1" priority="466" operator="greaterThanOrEqual">
      <formula>M32</formula>
    </cfRule>
  </conditionalFormatting>
  <conditionalFormatting sqref="U32">
    <cfRule type="cellIs" dxfId="3" priority="442" operator="lessThan">
      <formula>R32</formula>
    </cfRule>
    <cfRule type="cellIs" dxfId="1" priority="443" operator="greaterThanOrEqual">
      <formula>R32</formula>
    </cfRule>
  </conditionalFormatting>
  <conditionalFormatting sqref="Z32">
    <cfRule type="cellIs" dxfId="3" priority="419" operator="lessThan">
      <formula>W32</formula>
    </cfRule>
    <cfRule type="cellIs" dxfId="1" priority="420" operator="greaterThanOrEqual">
      <formula>W32</formula>
    </cfRule>
  </conditionalFormatting>
  <conditionalFormatting sqref="AE32">
    <cfRule type="cellIs" dxfId="3" priority="396" operator="lessThan">
      <formula>AB32</formula>
    </cfRule>
    <cfRule type="cellIs" dxfId="1" priority="397" operator="greaterThanOrEqual">
      <formula>AB32</formula>
    </cfRule>
  </conditionalFormatting>
  <conditionalFormatting sqref="AJ32">
    <cfRule type="cellIs" dxfId="3" priority="373" operator="lessThan">
      <formula>AG32</formula>
    </cfRule>
    <cfRule type="cellIs" dxfId="1" priority="374" operator="greaterThanOrEqual">
      <formula>AG32</formula>
    </cfRule>
  </conditionalFormatting>
  <conditionalFormatting sqref="AO32">
    <cfRule type="cellIs" dxfId="3" priority="183" operator="lessThan">
      <formula>AL32</formula>
    </cfRule>
    <cfRule type="cellIs" dxfId="1" priority="184" operator="greaterThanOrEqual">
      <formula>AL32</formula>
    </cfRule>
  </conditionalFormatting>
  <conditionalFormatting sqref="AT32">
    <cfRule type="cellIs" dxfId="3" priority="350" operator="lessThan">
      <formula>AQ32</formula>
    </cfRule>
    <cfRule type="cellIs" dxfId="1" priority="351" operator="greaterThanOrEqual">
      <formula>AQ32</formula>
    </cfRule>
  </conditionalFormatting>
  <conditionalFormatting sqref="AY32">
    <cfRule type="cellIs" dxfId="3" priority="327" operator="lessThan">
      <formula>AV32</formula>
    </cfRule>
    <cfRule type="cellIs" dxfId="1" priority="328" operator="greaterThanOrEqual">
      <formula>AV32</formula>
    </cfRule>
  </conditionalFormatting>
  <conditionalFormatting sqref="BD32">
    <cfRule type="cellIs" dxfId="3" priority="304" operator="lessThan">
      <formula>BA32</formula>
    </cfRule>
    <cfRule type="cellIs" dxfId="1" priority="305" operator="greaterThanOrEqual">
      <formula>BA32</formula>
    </cfRule>
  </conditionalFormatting>
  <conditionalFormatting sqref="BI32">
    <cfRule type="cellIs" dxfId="3" priority="155" operator="lessThan">
      <formula>BF32</formula>
    </cfRule>
    <cfRule type="cellIs" dxfId="1" priority="156" operator="greaterThanOrEqual">
      <formula>BF32</formula>
    </cfRule>
  </conditionalFormatting>
  <conditionalFormatting sqref="BN32">
    <cfRule type="cellIs" dxfId="3" priority="127" operator="lessThan">
      <formula>BK32</formula>
    </cfRule>
    <cfRule type="cellIs" dxfId="1" priority="128" operator="greaterThanOrEqual">
      <formula>BK32</formula>
    </cfRule>
  </conditionalFormatting>
  <conditionalFormatting sqref="BS32">
    <cfRule type="cellIs" dxfId="3" priority="281" operator="lessThan">
      <formula>BP32</formula>
    </cfRule>
    <cfRule type="cellIs" dxfId="1" priority="282" operator="greaterThanOrEqual">
      <formula>BP32</formula>
    </cfRule>
  </conditionalFormatting>
  <conditionalFormatting sqref="BX32">
    <cfRule type="cellIs" dxfId="3" priority="99" operator="lessThan">
      <formula>BU32</formula>
    </cfRule>
    <cfRule type="cellIs" dxfId="1" priority="100" operator="greaterThanOrEqual">
      <formula>BU32</formula>
    </cfRule>
  </conditionalFormatting>
  <conditionalFormatting sqref="CC32">
    <cfRule type="cellIs" dxfId="3" priority="258" operator="lessThan">
      <formula>BZ32</formula>
    </cfRule>
    <cfRule type="cellIs" dxfId="1" priority="259" operator="greaterThanOrEqual">
      <formula>BZ32</formula>
    </cfRule>
  </conditionalFormatting>
  <conditionalFormatting sqref="CH32">
    <cfRule type="cellIs" dxfId="3" priority="71" operator="lessThan">
      <formula>CE32</formula>
    </cfRule>
    <cfRule type="cellIs" dxfId="1" priority="72" operator="greaterThanOrEqual">
      <formula>CE32</formula>
    </cfRule>
  </conditionalFormatting>
  <conditionalFormatting sqref="F34">
    <cfRule type="cellIs" dxfId="3" priority="495" operator="lessThan">
      <formula>C34</formula>
    </cfRule>
    <cfRule type="cellIs" dxfId="1" priority="496" operator="greaterThanOrEqual">
      <formula>C34</formula>
    </cfRule>
  </conditionalFormatting>
  <conditionalFormatting sqref="K34">
    <cfRule type="cellIs" dxfId="3" priority="472" operator="lessThan">
      <formula>H34</formula>
    </cfRule>
    <cfRule type="cellIs" dxfId="1" priority="473" operator="greaterThanOrEqual">
      <formula>H34</formula>
    </cfRule>
  </conditionalFormatting>
  <conditionalFormatting sqref="P34">
    <cfRule type="cellIs" dxfId="3" priority="449" operator="lessThan">
      <formula>M34</formula>
    </cfRule>
    <cfRule type="cellIs" dxfId="1" priority="450" operator="greaterThanOrEqual">
      <formula>M34</formula>
    </cfRule>
  </conditionalFormatting>
  <conditionalFormatting sqref="U34">
    <cfRule type="cellIs" dxfId="3" priority="426" operator="lessThan">
      <formula>R34</formula>
    </cfRule>
    <cfRule type="cellIs" dxfId="1" priority="427" operator="greaterThanOrEqual">
      <formula>R34</formula>
    </cfRule>
  </conditionalFormatting>
  <conditionalFormatting sqref="Z34">
    <cfRule type="cellIs" dxfId="3" priority="403" operator="lessThan">
      <formula>W34</formula>
    </cfRule>
    <cfRule type="cellIs" dxfId="1" priority="404" operator="greaterThanOrEqual">
      <formula>W34</formula>
    </cfRule>
  </conditionalFormatting>
  <conditionalFormatting sqref="AE34">
    <cfRule type="cellIs" dxfId="3" priority="380" operator="lessThan">
      <formula>AB34</formula>
    </cfRule>
    <cfRule type="cellIs" dxfId="1" priority="381" operator="greaterThanOrEqual">
      <formula>AB34</formula>
    </cfRule>
  </conditionalFormatting>
  <conditionalFormatting sqref="AJ34">
    <cfRule type="cellIs" dxfId="3" priority="357" operator="lessThan">
      <formula>AG34</formula>
    </cfRule>
    <cfRule type="cellIs" dxfId="1" priority="358" operator="greaterThanOrEqual">
      <formula>AG34</formula>
    </cfRule>
  </conditionalFormatting>
  <conditionalFormatting sqref="AO34">
    <cfRule type="cellIs" dxfId="3" priority="167" operator="lessThan">
      <formula>AL34</formula>
    </cfRule>
    <cfRule type="cellIs" dxfId="1" priority="168" operator="greaterThanOrEqual">
      <formula>AL34</formula>
    </cfRule>
  </conditionalFormatting>
  <conditionalFormatting sqref="AT34">
    <cfRule type="cellIs" dxfId="3" priority="334" operator="lessThan">
      <formula>AQ34</formula>
    </cfRule>
    <cfRule type="cellIs" dxfId="1" priority="335" operator="greaterThanOrEqual">
      <formula>AQ34</formula>
    </cfRule>
  </conditionalFormatting>
  <conditionalFormatting sqref="AY34">
    <cfRule type="cellIs" dxfId="3" priority="311" operator="lessThan">
      <formula>AV34</formula>
    </cfRule>
    <cfRule type="cellIs" dxfId="1" priority="312" operator="greaterThanOrEqual">
      <formula>AV34</formula>
    </cfRule>
  </conditionalFormatting>
  <conditionalFormatting sqref="BD34">
    <cfRule type="cellIs" dxfId="3" priority="288" operator="lessThan">
      <formula>BA34</formula>
    </cfRule>
    <cfRule type="cellIs" dxfId="1" priority="289" operator="greaterThanOrEqual">
      <formula>BA34</formula>
    </cfRule>
  </conditionalFormatting>
  <conditionalFormatting sqref="BI34">
    <cfRule type="cellIs" dxfId="3" priority="139" operator="lessThan">
      <formula>BF34</formula>
    </cfRule>
    <cfRule type="cellIs" dxfId="1" priority="140" operator="greaterThanOrEqual">
      <formula>BF34</formula>
    </cfRule>
  </conditionalFormatting>
  <conditionalFormatting sqref="BN34">
    <cfRule type="cellIs" dxfId="3" priority="111" operator="lessThan">
      <formula>BK34</formula>
    </cfRule>
    <cfRule type="cellIs" dxfId="1" priority="112" operator="greaterThanOrEqual">
      <formula>BK34</formula>
    </cfRule>
  </conditionalFormatting>
  <conditionalFormatting sqref="BS34">
    <cfRule type="cellIs" dxfId="3" priority="265" operator="lessThan">
      <formula>BP34</formula>
    </cfRule>
    <cfRule type="cellIs" dxfId="1" priority="266" operator="greaterThanOrEqual">
      <formula>BP34</formula>
    </cfRule>
  </conditionalFormatting>
  <conditionalFormatting sqref="BX34">
    <cfRule type="cellIs" dxfId="3" priority="83" operator="lessThan">
      <formula>BU34</formula>
    </cfRule>
    <cfRule type="cellIs" dxfId="1" priority="84" operator="greaterThanOrEqual">
      <formula>BU34</formula>
    </cfRule>
  </conditionalFormatting>
  <conditionalFormatting sqref="CC34">
    <cfRule type="cellIs" dxfId="3" priority="242" operator="lessThan">
      <formula>BZ34</formula>
    </cfRule>
    <cfRule type="cellIs" dxfId="1" priority="243" operator="greaterThanOrEqual">
      <formula>BZ34</formula>
    </cfRule>
  </conditionalFormatting>
  <conditionalFormatting sqref="CH34">
    <cfRule type="cellIs" dxfId="3" priority="55" operator="lessThan">
      <formula>CE34</formula>
    </cfRule>
    <cfRule type="cellIs" dxfId="1" priority="56" operator="greaterThanOrEqual">
      <formula>CE34</formula>
    </cfRule>
  </conditionalFormatting>
  <conditionalFormatting sqref="F36">
    <cfRule type="cellIs" dxfId="3" priority="509" operator="lessThan">
      <formula>C36</formula>
    </cfRule>
    <cfRule type="cellIs" dxfId="1" priority="510" operator="greaterThanOrEqual">
      <formula>C36</formula>
    </cfRule>
  </conditionalFormatting>
  <conditionalFormatting sqref="K36">
    <cfRule type="cellIs" dxfId="3" priority="486" operator="lessThan">
      <formula>H36</formula>
    </cfRule>
    <cfRule type="cellIs" dxfId="1" priority="487" operator="greaterThanOrEqual">
      <formula>H36</formula>
    </cfRule>
  </conditionalFormatting>
  <conditionalFormatting sqref="P36">
    <cfRule type="cellIs" dxfId="3" priority="463" operator="lessThan">
      <formula>M36</formula>
    </cfRule>
    <cfRule type="cellIs" dxfId="1" priority="464" operator="greaterThanOrEqual">
      <formula>M36</formula>
    </cfRule>
  </conditionalFormatting>
  <conditionalFormatting sqref="U36">
    <cfRule type="cellIs" dxfId="3" priority="440" operator="lessThan">
      <formula>R36</formula>
    </cfRule>
    <cfRule type="cellIs" dxfId="1" priority="441" operator="greaterThanOrEqual">
      <formula>R36</formula>
    </cfRule>
  </conditionalFormatting>
  <conditionalFormatting sqref="Z36">
    <cfRule type="cellIs" dxfId="3" priority="417" operator="lessThan">
      <formula>W36</formula>
    </cfRule>
    <cfRule type="cellIs" dxfId="1" priority="418" operator="greaterThanOrEqual">
      <formula>W36</formula>
    </cfRule>
  </conditionalFormatting>
  <conditionalFormatting sqref="AE36">
    <cfRule type="cellIs" dxfId="3" priority="394" operator="lessThan">
      <formula>AB36</formula>
    </cfRule>
    <cfRule type="cellIs" dxfId="1" priority="395" operator="greaterThanOrEqual">
      <formula>AB36</formula>
    </cfRule>
  </conditionalFormatting>
  <conditionalFormatting sqref="AJ36">
    <cfRule type="cellIs" dxfId="3" priority="371" operator="lessThan">
      <formula>AG36</formula>
    </cfRule>
    <cfRule type="cellIs" dxfId="1" priority="372" operator="greaterThanOrEqual">
      <formula>AG36</formula>
    </cfRule>
  </conditionalFormatting>
  <conditionalFormatting sqref="AO36">
    <cfRule type="cellIs" dxfId="3" priority="181" operator="lessThan">
      <formula>AL36</formula>
    </cfRule>
    <cfRule type="cellIs" dxfId="1" priority="182" operator="greaterThanOrEqual">
      <formula>AL36</formula>
    </cfRule>
  </conditionalFormatting>
  <conditionalFormatting sqref="AT36">
    <cfRule type="cellIs" dxfId="3" priority="348" operator="lessThan">
      <formula>AQ36</formula>
    </cfRule>
    <cfRule type="cellIs" dxfId="1" priority="349" operator="greaterThanOrEqual">
      <formula>AQ36</formula>
    </cfRule>
  </conditionalFormatting>
  <conditionalFormatting sqref="AY36">
    <cfRule type="cellIs" dxfId="3" priority="325" operator="lessThan">
      <formula>AV36</formula>
    </cfRule>
    <cfRule type="cellIs" dxfId="1" priority="326" operator="greaterThanOrEqual">
      <formula>AV36</formula>
    </cfRule>
  </conditionalFormatting>
  <conditionalFormatting sqref="BD36">
    <cfRule type="cellIs" dxfId="3" priority="302" operator="lessThan">
      <formula>BA36</formula>
    </cfRule>
    <cfRule type="cellIs" dxfId="1" priority="303" operator="greaterThanOrEqual">
      <formula>BA36</formula>
    </cfRule>
  </conditionalFormatting>
  <conditionalFormatting sqref="BI36">
    <cfRule type="cellIs" dxfId="3" priority="153" operator="lessThan">
      <formula>BF36</formula>
    </cfRule>
    <cfRule type="cellIs" dxfId="1" priority="154" operator="greaterThanOrEqual">
      <formula>BF36</formula>
    </cfRule>
  </conditionalFormatting>
  <conditionalFormatting sqref="BN36">
    <cfRule type="cellIs" dxfId="3" priority="125" operator="lessThan">
      <formula>BK36</formula>
    </cfRule>
    <cfRule type="cellIs" dxfId="1" priority="126" operator="greaterThanOrEqual">
      <formula>BK36</formula>
    </cfRule>
  </conditionalFormatting>
  <conditionalFormatting sqref="BS36">
    <cfRule type="cellIs" dxfId="3" priority="279" operator="lessThan">
      <formula>BP36</formula>
    </cfRule>
    <cfRule type="cellIs" dxfId="1" priority="280" operator="greaterThanOrEqual">
      <formula>BP36</formula>
    </cfRule>
  </conditionalFormatting>
  <conditionalFormatting sqref="BX36">
    <cfRule type="cellIs" dxfId="3" priority="97" operator="lessThan">
      <formula>BU36</formula>
    </cfRule>
    <cfRule type="cellIs" dxfId="1" priority="98" operator="greaterThanOrEqual">
      <formula>BU36</formula>
    </cfRule>
  </conditionalFormatting>
  <conditionalFormatting sqref="CC36">
    <cfRule type="cellIs" dxfId="3" priority="256" operator="lessThan">
      <formula>BZ36</formula>
    </cfRule>
    <cfRule type="cellIs" dxfId="1" priority="257" operator="greaterThanOrEqual">
      <formula>BZ36</formula>
    </cfRule>
  </conditionalFormatting>
  <conditionalFormatting sqref="CH36">
    <cfRule type="cellIs" dxfId="3" priority="69" operator="lessThan">
      <formula>CE36</formula>
    </cfRule>
    <cfRule type="cellIs" dxfId="1" priority="70" operator="greaterThanOrEqual">
      <formula>CE36</formula>
    </cfRule>
  </conditionalFormatting>
  <conditionalFormatting sqref="F38">
    <cfRule type="cellIs" dxfId="3" priority="507" operator="lessThan">
      <formula>C38</formula>
    </cfRule>
    <cfRule type="cellIs" dxfId="1" priority="508" operator="greaterThanOrEqual">
      <formula>C38</formula>
    </cfRule>
  </conditionalFormatting>
  <conditionalFormatting sqref="K38">
    <cfRule type="cellIs" dxfId="3" priority="484" operator="lessThan">
      <formula>H38</formula>
    </cfRule>
    <cfRule type="cellIs" dxfId="1" priority="485" operator="greaterThanOrEqual">
      <formula>H38</formula>
    </cfRule>
  </conditionalFormatting>
  <conditionalFormatting sqref="P38">
    <cfRule type="cellIs" dxfId="3" priority="461" operator="lessThan">
      <formula>M38</formula>
    </cfRule>
    <cfRule type="cellIs" dxfId="1" priority="462" operator="greaterThanOrEqual">
      <formula>M38</formula>
    </cfRule>
  </conditionalFormatting>
  <conditionalFormatting sqref="U38">
    <cfRule type="cellIs" dxfId="3" priority="438" operator="lessThan">
      <formula>R38</formula>
    </cfRule>
    <cfRule type="cellIs" dxfId="1" priority="439" operator="greaterThanOrEqual">
      <formula>R38</formula>
    </cfRule>
  </conditionalFormatting>
  <conditionalFormatting sqref="Z38">
    <cfRule type="cellIs" dxfId="3" priority="415" operator="lessThan">
      <formula>W38</formula>
    </cfRule>
    <cfRule type="cellIs" dxfId="1" priority="416" operator="greaterThanOrEqual">
      <formula>W38</formula>
    </cfRule>
  </conditionalFormatting>
  <conditionalFormatting sqref="AE38">
    <cfRule type="cellIs" dxfId="3" priority="392" operator="lessThan">
      <formula>AB38</formula>
    </cfRule>
    <cfRule type="cellIs" dxfId="1" priority="393" operator="greaterThanOrEqual">
      <formula>AB38</formula>
    </cfRule>
  </conditionalFormatting>
  <conditionalFormatting sqref="AJ38">
    <cfRule type="cellIs" dxfId="3" priority="369" operator="lessThan">
      <formula>AG38</formula>
    </cfRule>
    <cfRule type="cellIs" dxfId="1" priority="370" operator="greaterThanOrEqual">
      <formula>AG38</formula>
    </cfRule>
  </conditionalFormatting>
  <conditionalFormatting sqref="AO38">
    <cfRule type="cellIs" dxfId="3" priority="179" operator="lessThan">
      <formula>AL38</formula>
    </cfRule>
    <cfRule type="cellIs" dxfId="1" priority="180" operator="greaterThanOrEqual">
      <formula>AL38</formula>
    </cfRule>
  </conditionalFormatting>
  <conditionalFormatting sqref="AT38">
    <cfRule type="cellIs" dxfId="3" priority="346" operator="lessThan">
      <formula>AQ38</formula>
    </cfRule>
    <cfRule type="cellIs" dxfId="1" priority="347" operator="greaterThanOrEqual">
      <formula>AQ38</formula>
    </cfRule>
  </conditionalFormatting>
  <conditionalFormatting sqref="AY38">
    <cfRule type="cellIs" dxfId="3" priority="323" operator="lessThan">
      <formula>AV38</formula>
    </cfRule>
    <cfRule type="cellIs" dxfId="1" priority="324" operator="greaterThanOrEqual">
      <formula>AV38</formula>
    </cfRule>
  </conditionalFormatting>
  <conditionalFormatting sqref="BD38">
    <cfRule type="cellIs" dxfId="3" priority="300" operator="lessThan">
      <formula>BA38</formula>
    </cfRule>
    <cfRule type="cellIs" dxfId="1" priority="301" operator="greaterThanOrEqual">
      <formula>BA38</formula>
    </cfRule>
  </conditionalFormatting>
  <conditionalFormatting sqref="BI38">
    <cfRule type="cellIs" dxfId="3" priority="151" operator="lessThan">
      <formula>BF38</formula>
    </cfRule>
    <cfRule type="cellIs" dxfId="1" priority="152" operator="greaterThanOrEqual">
      <formula>BF38</formula>
    </cfRule>
  </conditionalFormatting>
  <conditionalFormatting sqref="BN38">
    <cfRule type="cellIs" dxfId="3" priority="123" operator="lessThan">
      <formula>BK38</formula>
    </cfRule>
    <cfRule type="cellIs" dxfId="1" priority="124" operator="greaterThanOrEqual">
      <formula>BK38</formula>
    </cfRule>
  </conditionalFormatting>
  <conditionalFormatting sqref="BS38">
    <cfRule type="cellIs" dxfId="3" priority="277" operator="lessThan">
      <formula>BP38</formula>
    </cfRule>
    <cfRule type="cellIs" dxfId="1" priority="278" operator="greaterThanOrEqual">
      <formula>BP38</formula>
    </cfRule>
  </conditionalFormatting>
  <conditionalFormatting sqref="BX38">
    <cfRule type="cellIs" dxfId="3" priority="95" operator="lessThan">
      <formula>BU38</formula>
    </cfRule>
    <cfRule type="cellIs" dxfId="1" priority="96" operator="greaterThanOrEqual">
      <formula>BU38</formula>
    </cfRule>
  </conditionalFormatting>
  <conditionalFormatting sqref="CC38">
    <cfRule type="cellIs" dxfId="3" priority="254" operator="lessThan">
      <formula>BZ38</formula>
    </cfRule>
    <cfRule type="cellIs" dxfId="1" priority="255" operator="greaterThanOrEqual">
      <formula>BZ38</formula>
    </cfRule>
  </conditionalFormatting>
  <conditionalFormatting sqref="CH38">
    <cfRule type="cellIs" dxfId="3" priority="67" operator="lessThan">
      <formula>CE38</formula>
    </cfRule>
    <cfRule type="cellIs" dxfId="1" priority="68" operator="greaterThanOrEqual">
      <formula>CE38</formula>
    </cfRule>
  </conditionalFormatting>
  <conditionalFormatting sqref="F40:F41">
    <cfRule type="cellIs" dxfId="3" priority="505" operator="lessThan">
      <formula>C40</formula>
    </cfRule>
    <cfRule type="cellIs" dxfId="1" priority="506" operator="greaterThanOrEqual">
      <formula>C40</formula>
    </cfRule>
  </conditionalFormatting>
  <conditionalFormatting sqref="F42:F47">
    <cfRule type="cellIs" dxfId="3" priority="503" operator="lessThan">
      <formula>C42</formula>
    </cfRule>
    <cfRule type="cellIs" dxfId="1" priority="504" operator="greaterThanOrEqual">
      <formula>C42</formula>
    </cfRule>
  </conditionalFormatting>
  <conditionalFormatting sqref="F57:F60">
    <cfRule type="cellIs" dxfId="3" priority="239" operator="greaterThan">
      <formula>C57</formula>
    </cfRule>
    <cfRule type="cellIs" dxfId="1" priority="240" operator="lessThanOrEqual">
      <formula>C57</formula>
    </cfRule>
  </conditionalFormatting>
  <conditionalFormatting sqref="F61:F62">
    <cfRule type="cellIs" dxfId="2" priority="209" operator="equal">
      <formula>"NA"</formula>
    </cfRule>
    <cfRule type="cellIs" dxfId="3" priority="210" operator="greaterThan">
      <formula>C61</formula>
    </cfRule>
    <cfRule type="cellIs" dxfId="1" priority="211" operator="lessThanOrEqual">
      <formula>C61</formula>
    </cfRule>
  </conditionalFormatting>
  <conditionalFormatting sqref="K9:K47">
    <cfRule type="cellIs" dxfId="2" priority="471" operator="equal">
      <formula>"NA"</formula>
    </cfRule>
  </conditionalFormatting>
  <conditionalFormatting sqref="K40:K41">
    <cfRule type="cellIs" dxfId="3" priority="482" operator="lessThan">
      <formula>H40</formula>
    </cfRule>
    <cfRule type="cellIs" dxfId="1" priority="483" operator="greaterThanOrEqual">
      <formula>H40</formula>
    </cfRule>
  </conditionalFormatting>
  <conditionalFormatting sqref="K42:K47">
    <cfRule type="cellIs" dxfId="3" priority="480" operator="lessThan">
      <formula>H42</formula>
    </cfRule>
    <cfRule type="cellIs" dxfId="1" priority="481" operator="greaterThanOrEqual">
      <formula>H42</formula>
    </cfRule>
  </conditionalFormatting>
  <conditionalFormatting sqref="K57:K60">
    <cfRule type="cellIs" dxfId="3" priority="237" operator="greaterThan">
      <formula>H57</formula>
    </cfRule>
    <cfRule type="cellIs" dxfId="1" priority="238" operator="lessThanOrEqual">
      <formula>H57</formula>
    </cfRule>
  </conditionalFormatting>
  <conditionalFormatting sqref="K61:K62">
    <cfRule type="cellIs" dxfId="2" priority="192" operator="equal">
      <formula>"NA"</formula>
    </cfRule>
    <cfRule type="cellIs" dxfId="3" priority="193" operator="greaterThan">
      <formula>H61</formula>
    </cfRule>
    <cfRule type="cellIs" dxfId="1" priority="194" operator="lessThanOrEqual">
      <formula>H61</formula>
    </cfRule>
  </conditionalFormatting>
  <conditionalFormatting sqref="P40:P41">
    <cfRule type="cellIs" dxfId="3" priority="459" operator="lessThan">
      <formula>M40</formula>
    </cfRule>
    <cfRule type="cellIs" dxfId="1" priority="460" operator="greaterThanOrEqual">
      <formula>M40</formula>
    </cfRule>
  </conditionalFormatting>
  <conditionalFormatting sqref="P42:P47">
    <cfRule type="cellIs" dxfId="3" priority="457" operator="lessThan">
      <formula>M42</formula>
    </cfRule>
    <cfRule type="cellIs" dxfId="1" priority="458" operator="greaterThanOrEqual">
      <formula>M42</formula>
    </cfRule>
  </conditionalFormatting>
  <conditionalFormatting sqref="P57:P60">
    <cfRule type="cellIs" dxfId="3" priority="235" operator="greaterThan">
      <formula>M57</formula>
    </cfRule>
    <cfRule type="cellIs" dxfId="1" priority="236" operator="lessThanOrEqual">
      <formula>M57</formula>
    </cfRule>
  </conditionalFormatting>
  <conditionalFormatting sqref="P61:P62">
    <cfRule type="cellIs" dxfId="2" priority="215" operator="equal">
      <formula>"NA"</formula>
    </cfRule>
    <cfRule type="cellIs" dxfId="3" priority="216" operator="greaterThan">
      <formula>M61</formula>
    </cfRule>
    <cfRule type="cellIs" dxfId="1" priority="217" operator="lessThanOrEqual">
      <formula>M61</formula>
    </cfRule>
  </conditionalFormatting>
  <conditionalFormatting sqref="U40:U41">
    <cfRule type="cellIs" dxfId="3" priority="436" operator="lessThan">
      <formula>R40</formula>
    </cfRule>
    <cfRule type="cellIs" dxfId="1" priority="437" operator="greaterThanOrEqual">
      <formula>R40</formula>
    </cfRule>
  </conditionalFormatting>
  <conditionalFormatting sqref="U42:U47">
    <cfRule type="cellIs" dxfId="3" priority="434" operator="lessThan">
      <formula>R42</formula>
    </cfRule>
    <cfRule type="cellIs" dxfId="1" priority="435" operator="greaterThanOrEqual">
      <formula>R42</formula>
    </cfRule>
  </conditionalFormatting>
  <conditionalFormatting sqref="U57:U60">
    <cfRule type="cellIs" dxfId="3" priority="204" operator="greaterThan">
      <formula>R57</formula>
    </cfRule>
    <cfRule type="cellIs" dxfId="1" priority="205" operator="lessThanOrEqual">
      <formula>R57</formula>
    </cfRule>
  </conditionalFormatting>
  <conditionalFormatting sqref="U61:U62">
    <cfRule type="cellIs" dxfId="2" priority="201" operator="equal">
      <formula>"NA"</formula>
    </cfRule>
    <cfRule type="cellIs" dxfId="3" priority="202" operator="greaterThan">
      <formula>R61</formula>
    </cfRule>
    <cfRule type="cellIs" dxfId="1" priority="203" operator="lessThanOrEqual">
      <formula>R61</formula>
    </cfRule>
  </conditionalFormatting>
  <conditionalFormatting sqref="Z40:Z41">
    <cfRule type="cellIs" dxfId="3" priority="413" operator="lessThan">
      <formula>W40</formula>
    </cfRule>
    <cfRule type="cellIs" dxfId="1" priority="414" operator="greaterThanOrEqual">
      <formula>W40</formula>
    </cfRule>
  </conditionalFormatting>
  <conditionalFormatting sqref="Z42:Z47">
    <cfRule type="cellIs" dxfId="3" priority="411" operator="lessThan">
      <formula>W42</formula>
    </cfRule>
    <cfRule type="cellIs" dxfId="1" priority="412" operator="greaterThanOrEqual">
      <formula>W42</formula>
    </cfRule>
  </conditionalFormatting>
  <conditionalFormatting sqref="Z57:Z60">
    <cfRule type="cellIs" dxfId="3" priority="233" operator="greaterThan">
      <formula>W57</formula>
    </cfRule>
    <cfRule type="cellIs" dxfId="1" priority="234" operator="lessThanOrEqual">
      <formula>W57</formula>
    </cfRule>
  </conditionalFormatting>
  <conditionalFormatting sqref="Z61:Z62">
    <cfRule type="cellIs" dxfId="2" priority="212" operator="equal">
      <formula>"NA"</formula>
    </cfRule>
    <cfRule type="cellIs" dxfId="3" priority="213" operator="greaterThan">
      <formula>W61</formula>
    </cfRule>
    <cfRule type="cellIs" dxfId="1" priority="214" operator="lessThanOrEqual">
      <formula>W61</formula>
    </cfRule>
  </conditionalFormatting>
  <conditionalFormatting sqref="AE40:AE41">
    <cfRule type="cellIs" dxfId="3" priority="390" operator="lessThan">
      <formula>AB40</formula>
    </cfRule>
    <cfRule type="cellIs" dxfId="1" priority="391" operator="greaterThanOrEqual">
      <formula>AB40</formula>
    </cfRule>
  </conditionalFormatting>
  <conditionalFormatting sqref="AE42:AE47">
    <cfRule type="cellIs" dxfId="3" priority="388" operator="lessThan">
      <formula>AB42</formula>
    </cfRule>
    <cfRule type="cellIs" dxfId="1" priority="389" operator="greaterThanOrEqual">
      <formula>AB42</formula>
    </cfRule>
  </conditionalFormatting>
  <conditionalFormatting sqref="AE57:AE60">
    <cfRule type="cellIs" dxfId="3" priority="231" operator="greaterThan">
      <formula>AB57</formula>
    </cfRule>
    <cfRule type="cellIs" dxfId="1" priority="232" operator="lessThanOrEqual">
      <formula>AB57</formula>
    </cfRule>
  </conditionalFormatting>
  <conditionalFormatting sqref="AE61:AE62">
    <cfRule type="cellIs" dxfId="2" priority="224" operator="equal">
      <formula>"NA"</formula>
    </cfRule>
    <cfRule type="cellIs" dxfId="3" priority="225" operator="greaterThan">
      <formula>AB61</formula>
    </cfRule>
    <cfRule type="cellIs" dxfId="1" priority="226" operator="lessThanOrEqual">
      <formula>AB61</formula>
    </cfRule>
  </conditionalFormatting>
  <conditionalFormatting sqref="AJ40:AJ41">
    <cfRule type="cellIs" dxfId="3" priority="367" operator="lessThan">
      <formula>AG40</formula>
    </cfRule>
    <cfRule type="cellIs" dxfId="1" priority="368" operator="greaterThanOrEqual">
      <formula>AG40</formula>
    </cfRule>
  </conditionalFormatting>
  <conditionalFormatting sqref="AJ42:AJ47">
    <cfRule type="cellIs" dxfId="3" priority="365" operator="lessThan">
      <formula>AG42</formula>
    </cfRule>
    <cfRule type="cellIs" dxfId="1" priority="366" operator="greaterThanOrEqual">
      <formula>AG42</formula>
    </cfRule>
  </conditionalFormatting>
  <conditionalFormatting sqref="AJ61:AJ62">
    <cfRule type="cellIs" dxfId="2" priority="195" operator="equal">
      <formula>"NA"</formula>
    </cfRule>
    <cfRule type="cellIs" dxfId="3" priority="196" operator="greaterThan">
      <formula>AG61</formula>
    </cfRule>
    <cfRule type="cellIs" dxfId="1" priority="197" operator="lessThanOrEqual">
      <formula>AG61</formula>
    </cfRule>
  </conditionalFormatting>
  <conditionalFormatting sqref="AO40:AO41">
    <cfRule type="cellIs" dxfId="3" priority="177" operator="lessThan">
      <formula>AL40</formula>
    </cfRule>
    <cfRule type="cellIs" dxfId="1" priority="178" operator="greaterThanOrEqual">
      <formula>AL40</formula>
    </cfRule>
  </conditionalFormatting>
  <conditionalFormatting sqref="AO42:AO47">
    <cfRule type="cellIs" dxfId="3" priority="175" operator="lessThan">
      <formula>AL42</formula>
    </cfRule>
    <cfRule type="cellIs" dxfId="1" priority="176" operator="greaterThanOrEqual">
      <formula>AL42</formula>
    </cfRule>
  </conditionalFormatting>
  <conditionalFormatting sqref="AO57:AO60">
    <cfRule type="cellIs" dxfId="3" priority="164" operator="greaterThan">
      <formula>AL57</formula>
    </cfRule>
    <cfRule type="cellIs" dxfId="1" priority="165" operator="lessThanOrEqual">
      <formula>AL57</formula>
    </cfRule>
  </conditionalFormatting>
  <conditionalFormatting sqref="AO61:AO62">
    <cfRule type="cellIs" dxfId="2" priority="161" operator="equal">
      <formula>"NA"</formula>
    </cfRule>
    <cfRule type="cellIs" dxfId="3" priority="162" operator="greaterThan">
      <formula>AL61</formula>
    </cfRule>
    <cfRule type="cellIs" dxfId="1" priority="163" operator="lessThanOrEqual">
      <formula>AL61</formula>
    </cfRule>
  </conditionalFormatting>
  <conditionalFormatting sqref="AT40:AT41">
    <cfRule type="cellIs" dxfId="3" priority="344" operator="lessThan">
      <formula>AQ40</formula>
    </cfRule>
    <cfRule type="cellIs" dxfId="1" priority="345" operator="greaterThanOrEqual">
      <formula>AQ40</formula>
    </cfRule>
  </conditionalFormatting>
  <conditionalFormatting sqref="AT42:AT47">
    <cfRule type="cellIs" dxfId="3" priority="342" operator="lessThan">
      <formula>AQ42</formula>
    </cfRule>
    <cfRule type="cellIs" dxfId="1" priority="343" operator="greaterThanOrEqual">
      <formula>AQ42</formula>
    </cfRule>
  </conditionalFormatting>
  <conditionalFormatting sqref="AT61:AT62">
    <cfRule type="cellIs" dxfId="2" priority="198" operator="equal">
      <formula>"NA"</formula>
    </cfRule>
    <cfRule type="cellIs" dxfId="3" priority="199" operator="greaterThan">
      <formula>AQ61</formula>
    </cfRule>
    <cfRule type="cellIs" dxfId="1" priority="200" operator="lessThanOrEqual">
      <formula>AQ61</formula>
    </cfRule>
  </conditionalFormatting>
  <conditionalFormatting sqref="AY40:AY41">
    <cfRule type="cellIs" dxfId="3" priority="321" operator="lessThan">
      <formula>AV40</formula>
    </cfRule>
    <cfRule type="cellIs" dxfId="1" priority="322" operator="greaterThanOrEqual">
      <formula>AV40</formula>
    </cfRule>
  </conditionalFormatting>
  <conditionalFormatting sqref="AY42:AY47">
    <cfRule type="cellIs" dxfId="3" priority="319" operator="lessThan">
      <formula>AV42</formula>
    </cfRule>
    <cfRule type="cellIs" dxfId="1" priority="320" operator="greaterThanOrEqual">
      <formula>AV42</formula>
    </cfRule>
  </conditionalFormatting>
  <conditionalFormatting sqref="AY61:AY62">
    <cfRule type="cellIs" dxfId="2" priority="189" operator="equal">
      <formula>"NA"</formula>
    </cfRule>
    <cfRule type="cellIs" dxfId="3" priority="190" operator="greaterThan">
      <formula>AV61</formula>
    </cfRule>
    <cfRule type="cellIs" dxfId="1" priority="191" operator="lessThanOrEqual">
      <formula>AV61</formula>
    </cfRule>
  </conditionalFormatting>
  <conditionalFormatting sqref="BD40:BD41">
    <cfRule type="cellIs" dxfId="3" priority="298" operator="lessThan">
      <formula>BA40</formula>
    </cfRule>
    <cfRule type="cellIs" dxfId="1" priority="299" operator="greaterThanOrEqual">
      <formula>BA40</formula>
    </cfRule>
  </conditionalFormatting>
  <conditionalFormatting sqref="BD42:BD47">
    <cfRule type="cellIs" dxfId="3" priority="296" operator="lessThan">
      <formula>BA42</formula>
    </cfRule>
    <cfRule type="cellIs" dxfId="1" priority="297" operator="greaterThanOrEqual">
      <formula>BA42</formula>
    </cfRule>
  </conditionalFormatting>
  <conditionalFormatting sqref="BD61:BD62">
    <cfRule type="cellIs" dxfId="2" priority="221" operator="equal">
      <formula>"NA"</formula>
    </cfRule>
    <cfRule type="cellIs" dxfId="3" priority="222" operator="greaterThan">
      <formula>BA61</formula>
    </cfRule>
    <cfRule type="cellIs" dxfId="1" priority="223" operator="lessThanOrEqual">
      <formula>BA61</formula>
    </cfRule>
  </conditionalFormatting>
  <conditionalFormatting sqref="BI40:BI41">
    <cfRule type="cellIs" dxfId="3" priority="149" operator="lessThan">
      <formula>BF40</formula>
    </cfRule>
    <cfRule type="cellIs" dxfId="1" priority="150" operator="greaterThanOrEqual">
      <formula>BF40</formula>
    </cfRule>
  </conditionalFormatting>
  <conditionalFormatting sqref="BI42:BI47">
    <cfRule type="cellIs" dxfId="3" priority="147" operator="lessThan">
      <formula>BF42</formula>
    </cfRule>
    <cfRule type="cellIs" dxfId="1" priority="148" operator="greaterThanOrEqual">
      <formula>BF42</formula>
    </cfRule>
  </conditionalFormatting>
  <conditionalFormatting sqref="BI57:BI60">
    <cfRule type="cellIs" dxfId="3" priority="136" operator="greaterThan">
      <formula>BF57</formula>
    </cfRule>
    <cfRule type="cellIs" dxfId="1" priority="137" operator="lessThanOrEqual">
      <formula>BF57</formula>
    </cfRule>
  </conditionalFormatting>
  <conditionalFormatting sqref="BI61:BI62">
    <cfRule type="cellIs" dxfId="2" priority="133" operator="equal">
      <formula>"NA"</formula>
    </cfRule>
    <cfRule type="cellIs" dxfId="3" priority="134" operator="greaterThan">
      <formula>BF61</formula>
    </cfRule>
    <cfRule type="cellIs" dxfId="1" priority="135" operator="lessThanOrEqual">
      <formula>BF61</formula>
    </cfRule>
  </conditionalFormatting>
  <conditionalFormatting sqref="BN40:BN41">
    <cfRule type="cellIs" dxfId="3" priority="121" operator="lessThan">
      <formula>BK40</formula>
    </cfRule>
    <cfRule type="cellIs" dxfId="1" priority="122" operator="greaterThanOrEqual">
      <formula>BK40</formula>
    </cfRule>
  </conditionalFormatting>
  <conditionalFormatting sqref="BN42:BN47">
    <cfRule type="cellIs" dxfId="3" priority="119" operator="lessThan">
      <formula>BK42</formula>
    </cfRule>
    <cfRule type="cellIs" dxfId="1" priority="120" operator="greaterThanOrEqual">
      <formula>BK42</formula>
    </cfRule>
  </conditionalFormatting>
  <conditionalFormatting sqref="BN57:BN60">
    <cfRule type="cellIs" dxfId="3" priority="108" operator="greaterThan">
      <formula>BK57</formula>
    </cfRule>
    <cfRule type="cellIs" dxfId="1" priority="109" operator="lessThanOrEqual">
      <formula>BK57</formula>
    </cfRule>
  </conditionalFormatting>
  <conditionalFormatting sqref="BN61:BN62">
    <cfRule type="cellIs" dxfId="2" priority="105" operator="equal">
      <formula>"NA"</formula>
    </cfRule>
    <cfRule type="cellIs" dxfId="3" priority="106" operator="greaterThan">
      <formula>BK61</formula>
    </cfRule>
    <cfRule type="cellIs" dxfId="1" priority="107" operator="lessThanOrEqual">
      <formula>BK61</formula>
    </cfRule>
  </conditionalFormatting>
  <conditionalFormatting sqref="BS40:BS41">
    <cfRule type="cellIs" dxfId="3" priority="275" operator="lessThan">
      <formula>BP40</formula>
    </cfRule>
    <cfRule type="cellIs" dxfId="1" priority="276" operator="greaterThanOrEqual">
      <formula>BP40</formula>
    </cfRule>
  </conditionalFormatting>
  <conditionalFormatting sqref="BS42:BS47">
    <cfRule type="cellIs" dxfId="3" priority="273" operator="lessThan">
      <formula>BP42</formula>
    </cfRule>
    <cfRule type="cellIs" dxfId="1" priority="274" operator="greaterThanOrEqual">
      <formula>BP42</formula>
    </cfRule>
  </conditionalFormatting>
  <conditionalFormatting sqref="BS61:BS62">
    <cfRule type="cellIs" dxfId="2" priority="218" operator="equal">
      <formula>"NA"</formula>
    </cfRule>
    <cfRule type="cellIs" dxfId="3" priority="219" operator="greaterThan">
      <formula>BP61</formula>
    </cfRule>
    <cfRule type="cellIs" dxfId="1" priority="220" operator="lessThanOrEqual">
      <formula>BP61</formula>
    </cfRule>
  </conditionalFormatting>
  <conditionalFormatting sqref="BX40:BX41">
    <cfRule type="cellIs" dxfId="3" priority="93" operator="lessThan">
      <formula>BU40</formula>
    </cfRule>
    <cfRule type="cellIs" dxfId="1" priority="94" operator="greaterThanOrEqual">
      <formula>BU40</formula>
    </cfRule>
  </conditionalFormatting>
  <conditionalFormatting sqref="BX42:BX47">
    <cfRule type="cellIs" dxfId="3" priority="91" operator="lessThan">
      <formula>BU42</formula>
    </cfRule>
    <cfRule type="cellIs" dxfId="1" priority="92" operator="greaterThanOrEqual">
      <formula>BU42</formula>
    </cfRule>
  </conditionalFormatting>
  <conditionalFormatting sqref="BX57:BX60">
    <cfRule type="cellIs" dxfId="3" priority="80" operator="greaterThan">
      <formula>BU57</formula>
    </cfRule>
    <cfRule type="cellIs" dxfId="1" priority="81" operator="lessThanOrEqual">
      <formula>BU57</formula>
    </cfRule>
  </conditionalFormatting>
  <conditionalFormatting sqref="BX61:BX62">
    <cfRule type="cellIs" dxfId="2" priority="77" operator="equal">
      <formula>"NA"</formula>
    </cfRule>
    <cfRule type="cellIs" dxfId="3" priority="78" operator="greaterThan">
      <formula>BU61</formula>
    </cfRule>
    <cfRule type="cellIs" dxfId="1" priority="79" operator="lessThanOrEqual">
      <formula>BU61</formula>
    </cfRule>
  </conditionalFormatting>
  <conditionalFormatting sqref="CC40:CC41">
    <cfRule type="cellIs" dxfId="3" priority="252" operator="lessThan">
      <formula>BZ40</formula>
    </cfRule>
    <cfRule type="cellIs" dxfId="1" priority="253" operator="greaterThanOrEqual">
      <formula>BZ40</formula>
    </cfRule>
  </conditionalFormatting>
  <conditionalFormatting sqref="CC42:CC47">
    <cfRule type="cellIs" dxfId="3" priority="250" operator="lessThan">
      <formula>BZ42</formula>
    </cfRule>
    <cfRule type="cellIs" dxfId="1" priority="251" operator="greaterThanOrEqual">
      <formula>BZ42</formula>
    </cfRule>
  </conditionalFormatting>
  <conditionalFormatting sqref="CC61:CC62">
    <cfRule type="cellIs" dxfId="2" priority="206" operator="equal">
      <formula>"NA"</formula>
    </cfRule>
    <cfRule type="cellIs" dxfId="3" priority="207" operator="greaterThan">
      <formula>BZ61</formula>
    </cfRule>
    <cfRule type="cellIs" dxfId="1" priority="208" operator="lessThanOrEqual">
      <formula>BZ61</formula>
    </cfRule>
  </conditionalFormatting>
  <conditionalFormatting sqref="CH40:CH41">
    <cfRule type="cellIs" dxfId="3" priority="65" operator="lessThan">
      <formula>CE40</formula>
    </cfRule>
    <cfRule type="cellIs" dxfId="1" priority="66" operator="greaterThanOrEqual">
      <formula>CE40</formula>
    </cfRule>
  </conditionalFormatting>
  <conditionalFormatting sqref="CH42:CH47">
    <cfRule type="cellIs" dxfId="3" priority="63" operator="lessThan">
      <formula>CE42</formula>
    </cfRule>
    <cfRule type="cellIs" dxfId="1" priority="64" operator="greaterThanOrEqual">
      <formula>CE42</formula>
    </cfRule>
  </conditionalFormatting>
  <conditionalFormatting sqref="CH57:CH60">
    <cfRule type="cellIs" dxfId="3" priority="52" operator="greaterThan">
      <formula>CE57</formula>
    </cfRule>
    <cfRule type="cellIs" dxfId="1" priority="53" operator="lessThanOrEqual">
      <formula>CE57</formula>
    </cfRule>
  </conditionalFormatting>
  <conditionalFormatting sqref="CH61:CH62">
    <cfRule type="cellIs" dxfId="2" priority="49" operator="equal">
      <formula>"NA"</formula>
    </cfRule>
    <cfRule type="cellIs" dxfId="3" priority="50" operator="greaterThan">
      <formula>CE61</formula>
    </cfRule>
    <cfRule type="cellIs" dxfId="1" priority="51" operator="lessThanOrEqual">
      <formula>CE61</formula>
    </cfRule>
  </conditionalFormatting>
  <conditionalFormatting sqref="F9 F18 F31 F33 F37 F39">
    <cfRule type="cellIs" dxfId="0" priority="515" operator="lessThan">
      <formula>C9</formula>
    </cfRule>
    <cfRule type="cellIs" dxfId="1" priority="516" operator="greaterThanOrEqual">
      <formula>C9</formula>
    </cfRule>
  </conditionalFormatting>
  <conditionalFormatting sqref="F9:F16 F18:F47">
    <cfRule type="cellIs" dxfId="2" priority="494" operator="equal">
      <formula>"NA"</formula>
    </cfRule>
  </conditionalFormatting>
  <conditionalFormatting sqref="K9 K31 K33 K37 K39 K17:K18">
    <cfRule type="cellIs" dxfId="0" priority="492" operator="lessThan">
      <formula>H9</formula>
    </cfRule>
    <cfRule type="cellIs" dxfId="1" priority="493" operator="greaterThanOrEqual">
      <formula>H9</formula>
    </cfRule>
  </conditionalFormatting>
  <conditionalFormatting sqref="P9 P18 P31 P33 P37 P39">
    <cfRule type="cellIs" dxfId="0" priority="469" operator="lessThan">
      <formula>M9</formula>
    </cfRule>
    <cfRule type="cellIs" dxfId="1" priority="470" operator="greaterThanOrEqual">
      <formula>M9</formula>
    </cfRule>
  </conditionalFormatting>
  <conditionalFormatting sqref="P9:P16 P18:P47">
    <cfRule type="cellIs" dxfId="2" priority="448" operator="equal">
      <formula>"NA"</formula>
    </cfRule>
  </conditionalFormatting>
  <conditionalFormatting sqref="U9 U18 U31 U33 U37 U39">
    <cfRule type="cellIs" dxfId="0" priority="446" operator="lessThan">
      <formula>R9</formula>
    </cfRule>
    <cfRule type="cellIs" dxfId="1" priority="447" operator="greaterThanOrEqual">
      <formula>R9</formula>
    </cfRule>
  </conditionalFormatting>
  <conditionalFormatting sqref="U9:U16 U18:U47">
    <cfRule type="cellIs" dxfId="2" priority="425" operator="equal">
      <formula>"NA"</formula>
    </cfRule>
  </conditionalFormatting>
  <conditionalFormatting sqref="Z9 Z18 Z31 Z33 Z37 Z39">
    <cfRule type="cellIs" dxfId="0" priority="423" operator="lessThan">
      <formula>W9</formula>
    </cfRule>
    <cfRule type="cellIs" dxfId="1" priority="424" operator="greaterThanOrEqual">
      <formula>W9</formula>
    </cfRule>
  </conditionalFormatting>
  <conditionalFormatting sqref="Z9:Z16 Z18:Z47">
    <cfRule type="cellIs" dxfId="2" priority="402" operator="equal">
      <formula>"NA"</formula>
    </cfRule>
  </conditionalFormatting>
  <conditionalFormatting sqref="AE9 AE18 AE31 AE33 AE37 AE39">
    <cfRule type="cellIs" dxfId="0" priority="400" operator="lessThan">
      <formula>AB9</formula>
    </cfRule>
    <cfRule type="cellIs" dxfId="1" priority="401" operator="greaterThanOrEqual">
      <formula>AB9</formula>
    </cfRule>
  </conditionalFormatting>
  <conditionalFormatting sqref="AE9:AE16 AE18:AE47">
    <cfRule type="cellIs" dxfId="2" priority="379" operator="equal">
      <formula>"NA"</formula>
    </cfRule>
  </conditionalFormatting>
  <conditionalFormatting sqref="AJ9 AJ18 AJ31 AJ33 AJ37 AJ39">
    <cfRule type="cellIs" dxfId="0" priority="377" operator="lessThan">
      <formula>AG9</formula>
    </cfRule>
    <cfRule type="cellIs" dxfId="1" priority="378" operator="greaterThanOrEqual">
      <formula>AG9</formula>
    </cfRule>
  </conditionalFormatting>
  <conditionalFormatting sqref="AJ9:AJ16 AJ18:AJ47">
    <cfRule type="cellIs" dxfId="2" priority="356" operator="equal">
      <formula>"NA"</formula>
    </cfRule>
  </conditionalFormatting>
  <conditionalFormatting sqref="AO9 AO18 AO31 AO33 AO37 AO39">
    <cfRule type="cellIs" dxfId="0" priority="187" operator="lessThan">
      <formula>AL9</formula>
    </cfRule>
    <cfRule type="cellIs" dxfId="1" priority="188" operator="greaterThanOrEqual">
      <formula>AL9</formula>
    </cfRule>
  </conditionalFormatting>
  <conditionalFormatting sqref="AO9:AO16 AO18:AO47">
    <cfRule type="cellIs" dxfId="2" priority="166" operator="equal">
      <formula>"NA"</formula>
    </cfRule>
  </conditionalFormatting>
  <conditionalFormatting sqref="AT9 AT18 AT31 AT33 AT37 AT39">
    <cfRule type="cellIs" dxfId="0" priority="354" operator="lessThan">
      <formula>AQ9</formula>
    </cfRule>
    <cfRule type="cellIs" dxfId="1" priority="355" operator="greaterThanOrEqual">
      <formula>AQ9</formula>
    </cfRule>
  </conditionalFormatting>
  <conditionalFormatting sqref="AT9:AT16 AT18:AT47">
    <cfRule type="cellIs" dxfId="2" priority="333" operator="equal">
      <formula>"NA"</formula>
    </cfRule>
  </conditionalFormatting>
  <conditionalFormatting sqref="AY9 AY18 AY31 AY33 AY37 AY39">
    <cfRule type="cellIs" dxfId="0" priority="331" operator="lessThan">
      <formula>AV9</formula>
    </cfRule>
    <cfRule type="cellIs" dxfId="1" priority="332" operator="greaterThanOrEqual">
      <formula>AV9</formula>
    </cfRule>
  </conditionalFormatting>
  <conditionalFormatting sqref="AY9:AY16 AY18:AY47">
    <cfRule type="cellIs" dxfId="2" priority="310" operator="equal">
      <formula>"NA"</formula>
    </cfRule>
  </conditionalFormatting>
  <conditionalFormatting sqref="BD9 BD18 BD31 BD33 BD37 BD39">
    <cfRule type="cellIs" dxfId="0" priority="308" operator="lessThan">
      <formula>BA9</formula>
    </cfRule>
    <cfRule type="cellIs" dxfId="1" priority="309" operator="greaterThanOrEqual">
      <formula>BA9</formula>
    </cfRule>
  </conditionalFormatting>
  <conditionalFormatting sqref="BD9:BD16 BD18:BD47">
    <cfRule type="cellIs" dxfId="2" priority="287" operator="equal">
      <formula>"NA"</formula>
    </cfRule>
  </conditionalFormatting>
  <conditionalFormatting sqref="BI9 BI18 BI31 BI33 BI37 BI39">
    <cfRule type="cellIs" dxfId="0" priority="159" operator="lessThan">
      <formula>BF9</formula>
    </cfRule>
    <cfRule type="cellIs" dxfId="1" priority="160" operator="greaterThanOrEqual">
      <formula>BF9</formula>
    </cfRule>
  </conditionalFormatting>
  <conditionalFormatting sqref="BI9:BI16 BI18:BI47">
    <cfRule type="cellIs" dxfId="2" priority="138" operator="equal">
      <formula>"NA"</formula>
    </cfRule>
  </conditionalFormatting>
  <conditionalFormatting sqref="BN9 BN18 BN31 BN33 BN37 BN39">
    <cfRule type="cellIs" dxfId="0" priority="131" operator="lessThan">
      <formula>BK9</formula>
    </cfRule>
    <cfRule type="cellIs" dxfId="1" priority="132" operator="greaterThanOrEqual">
      <formula>BK9</formula>
    </cfRule>
  </conditionalFormatting>
  <conditionalFormatting sqref="BN9:BN16 BN18:BN47">
    <cfRule type="cellIs" dxfId="2" priority="110" operator="equal">
      <formula>"NA"</formula>
    </cfRule>
  </conditionalFormatting>
  <conditionalFormatting sqref="BS9 BS18 BS31 BS33 BS37 BS39">
    <cfRule type="cellIs" dxfId="0" priority="285" operator="lessThan">
      <formula>BP9</formula>
    </cfRule>
    <cfRule type="cellIs" dxfId="1" priority="286" operator="greaterThanOrEqual">
      <formula>BP9</formula>
    </cfRule>
  </conditionalFormatting>
  <conditionalFormatting sqref="BS9:BS16 BS18:BS47">
    <cfRule type="cellIs" dxfId="2" priority="264" operator="equal">
      <formula>"NA"</formula>
    </cfRule>
  </conditionalFormatting>
  <conditionalFormatting sqref="BX9 BX18 BX31 BX33 BX37 BX39">
    <cfRule type="cellIs" dxfId="0" priority="103" operator="lessThan">
      <formula>BU9</formula>
    </cfRule>
    <cfRule type="cellIs" dxfId="1" priority="104" operator="greaterThanOrEqual">
      <formula>BU9</formula>
    </cfRule>
  </conditionalFormatting>
  <conditionalFormatting sqref="BX9:BX16 BX18:BX47">
    <cfRule type="cellIs" dxfId="2" priority="82" operator="equal">
      <formula>"NA"</formula>
    </cfRule>
  </conditionalFormatting>
  <conditionalFormatting sqref="CC9 CC18 CC31 CC33 CC37 CC39">
    <cfRule type="cellIs" dxfId="0" priority="262" operator="lessThan">
      <formula>BZ9</formula>
    </cfRule>
    <cfRule type="cellIs" dxfId="1" priority="263" operator="greaterThanOrEqual">
      <formula>BZ9</formula>
    </cfRule>
  </conditionalFormatting>
  <conditionalFormatting sqref="CC9:CC16 CC18:CC47">
    <cfRule type="cellIs" dxfId="2" priority="241" operator="equal">
      <formula>"NA"</formula>
    </cfRule>
  </conditionalFormatting>
  <conditionalFormatting sqref="CH9 CH18 CH31 CH33 CH37 CH39">
    <cfRule type="cellIs" dxfId="0" priority="75" operator="lessThan">
      <formula>CE9</formula>
    </cfRule>
    <cfRule type="cellIs" dxfId="1" priority="76" operator="greaterThanOrEqual">
      <formula>CE9</formula>
    </cfRule>
  </conditionalFormatting>
  <conditionalFormatting sqref="CH9:CH16 CH18:CH47">
    <cfRule type="cellIs" dxfId="2" priority="54" operator="equal">
      <formula>"NA"</formula>
    </cfRule>
  </conditionalFormatting>
  <conditionalFormatting sqref="F11 F13 F15">
    <cfRule type="cellIs" dxfId="3" priority="499" operator="lessThan">
      <formula>C11</formula>
    </cfRule>
    <cfRule type="cellIs" dxfId="1" priority="500" operator="greaterThanOrEqual">
      <formula>C11</formula>
    </cfRule>
  </conditionalFormatting>
  <conditionalFormatting sqref="K11 K13 K15">
    <cfRule type="cellIs" dxfId="3" priority="476" operator="lessThan">
      <formula>H11</formula>
    </cfRule>
    <cfRule type="cellIs" dxfId="1" priority="477" operator="greaterThanOrEqual">
      <formula>H11</formula>
    </cfRule>
  </conditionalFormatting>
  <conditionalFormatting sqref="P11 P13 P15">
    <cfRule type="cellIs" dxfId="3" priority="453" operator="lessThan">
      <formula>M11</formula>
    </cfRule>
    <cfRule type="cellIs" dxfId="1" priority="454" operator="greaterThanOrEqual">
      <formula>M11</formula>
    </cfRule>
  </conditionalFormatting>
  <conditionalFormatting sqref="U11 U13 U15">
    <cfRule type="cellIs" dxfId="3" priority="430" operator="lessThan">
      <formula>R11</formula>
    </cfRule>
    <cfRule type="cellIs" dxfId="1" priority="431" operator="greaterThanOrEqual">
      <formula>R11</formula>
    </cfRule>
  </conditionalFormatting>
  <conditionalFormatting sqref="Z11 Z13 Z15">
    <cfRule type="cellIs" dxfId="3" priority="407" operator="lessThan">
      <formula>W11</formula>
    </cfRule>
    <cfRule type="cellIs" dxfId="1" priority="408" operator="greaterThanOrEqual">
      <formula>W11</formula>
    </cfRule>
  </conditionalFormatting>
  <conditionalFormatting sqref="AE11 AE13 AE15">
    <cfRule type="cellIs" dxfId="3" priority="384" operator="lessThan">
      <formula>AB11</formula>
    </cfRule>
    <cfRule type="cellIs" dxfId="1" priority="385" operator="greaterThanOrEqual">
      <formula>AB11</formula>
    </cfRule>
  </conditionalFormatting>
  <conditionalFormatting sqref="AJ11 AJ13 AJ15">
    <cfRule type="cellIs" dxfId="3" priority="361" operator="lessThan">
      <formula>AG11</formula>
    </cfRule>
    <cfRule type="cellIs" dxfId="1" priority="362" operator="greaterThanOrEqual">
      <formula>AG11</formula>
    </cfRule>
  </conditionalFormatting>
  <conditionalFormatting sqref="AO11 AO13 AO15">
    <cfRule type="cellIs" dxfId="3" priority="171" operator="lessThan">
      <formula>AL11</formula>
    </cfRule>
    <cfRule type="cellIs" dxfId="1" priority="172" operator="greaterThanOrEqual">
      <formula>AL11</formula>
    </cfRule>
  </conditionalFormatting>
  <conditionalFormatting sqref="AT11 AT13 AT15">
    <cfRule type="cellIs" dxfId="3" priority="338" operator="lessThan">
      <formula>AQ11</formula>
    </cfRule>
    <cfRule type="cellIs" dxfId="1" priority="339" operator="greaterThanOrEqual">
      <formula>AQ11</formula>
    </cfRule>
  </conditionalFormatting>
  <conditionalFormatting sqref="AY11 AY13 AY15">
    <cfRule type="cellIs" dxfId="3" priority="315" operator="lessThan">
      <formula>AV11</formula>
    </cfRule>
    <cfRule type="cellIs" dxfId="1" priority="316" operator="greaterThanOrEqual">
      <formula>AV11</formula>
    </cfRule>
  </conditionalFormatting>
  <conditionalFormatting sqref="BD11 BD13 BD15">
    <cfRule type="cellIs" dxfId="3" priority="292" operator="lessThan">
      <formula>BA11</formula>
    </cfRule>
    <cfRule type="cellIs" dxfId="1" priority="293" operator="greaterThanOrEqual">
      <formula>BA11</formula>
    </cfRule>
  </conditionalFormatting>
  <conditionalFormatting sqref="BI11 BI13 BI15">
    <cfRule type="cellIs" dxfId="3" priority="143" operator="lessThan">
      <formula>BF11</formula>
    </cfRule>
    <cfRule type="cellIs" dxfId="1" priority="144" operator="greaterThanOrEqual">
      <formula>BF11</formula>
    </cfRule>
  </conditionalFormatting>
  <conditionalFormatting sqref="BN11 BN13 BN15">
    <cfRule type="cellIs" dxfId="3" priority="115" operator="lessThan">
      <formula>BK11</formula>
    </cfRule>
    <cfRule type="cellIs" dxfId="1" priority="116" operator="greaterThanOrEqual">
      <formula>BK11</formula>
    </cfRule>
  </conditionalFormatting>
  <conditionalFormatting sqref="BS11 BS13 BS15">
    <cfRule type="cellIs" dxfId="3" priority="269" operator="lessThan">
      <formula>BP11</formula>
    </cfRule>
    <cfRule type="cellIs" dxfId="1" priority="270" operator="greaterThanOrEqual">
      <formula>BP11</formula>
    </cfRule>
  </conditionalFormatting>
  <conditionalFormatting sqref="BX11 BX13 BX15">
    <cfRule type="cellIs" dxfId="3" priority="87" operator="lessThan">
      <formula>BU11</formula>
    </cfRule>
    <cfRule type="cellIs" dxfId="1" priority="88" operator="greaterThanOrEqual">
      <formula>BU11</formula>
    </cfRule>
  </conditionalFormatting>
  <conditionalFormatting sqref="CC11 CC13 CC15">
    <cfRule type="cellIs" dxfId="3" priority="246" operator="lessThan">
      <formula>BZ11</formula>
    </cfRule>
    <cfRule type="cellIs" dxfId="1" priority="247" operator="greaterThanOrEqual">
      <formula>BZ11</formula>
    </cfRule>
  </conditionalFormatting>
  <conditionalFormatting sqref="CH11 CH13 CH15">
    <cfRule type="cellIs" dxfId="3" priority="59" operator="lessThan">
      <formula>CE11</formula>
    </cfRule>
    <cfRule type="cellIs" dxfId="1" priority="60" operator="greaterThanOrEqual">
      <formula>CE11</formula>
    </cfRule>
  </conditionalFormatting>
  <conditionalFormatting sqref="F20 F22 F24 F26 F28">
    <cfRule type="cellIs" dxfId="3" priority="497" operator="lessThan">
      <formula>C20</formula>
    </cfRule>
    <cfRule type="cellIs" dxfId="1" priority="498" operator="greaterThanOrEqual">
      <formula>C20</formula>
    </cfRule>
  </conditionalFormatting>
  <conditionalFormatting sqref="K20 K22 K24 K26 K28">
    <cfRule type="cellIs" dxfId="3" priority="474" operator="lessThan">
      <formula>H20</formula>
    </cfRule>
    <cfRule type="cellIs" dxfId="1" priority="475" operator="greaterThanOrEqual">
      <formula>H20</formula>
    </cfRule>
  </conditionalFormatting>
  <conditionalFormatting sqref="P20 P22 P24 P26 P28">
    <cfRule type="cellIs" dxfId="3" priority="451" operator="lessThan">
      <formula>M20</formula>
    </cfRule>
    <cfRule type="cellIs" dxfId="1" priority="452" operator="greaterThanOrEqual">
      <formula>M20</formula>
    </cfRule>
  </conditionalFormatting>
  <conditionalFormatting sqref="U20 U22 U24 U26 U28">
    <cfRule type="cellIs" dxfId="3" priority="428" operator="lessThan">
      <formula>R20</formula>
    </cfRule>
    <cfRule type="cellIs" dxfId="1" priority="429" operator="greaterThanOrEqual">
      <formula>R20</formula>
    </cfRule>
  </conditionalFormatting>
  <conditionalFormatting sqref="Z20 Z22 Z24 Z26 Z28">
    <cfRule type="cellIs" dxfId="3" priority="405" operator="lessThan">
      <formula>W20</formula>
    </cfRule>
    <cfRule type="cellIs" dxfId="1" priority="406" operator="greaterThanOrEqual">
      <formula>W20</formula>
    </cfRule>
  </conditionalFormatting>
  <conditionalFormatting sqref="AE20 AE22 AE24 AE26 AE28">
    <cfRule type="cellIs" dxfId="3" priority="382" operator="lessThan">
      <formula>AB20</formula>
    </cfRule>
    <cfRule type="cellIs" dxfId="1" priority="383" operator="greaterThanOrEqual">
      <formula>AB20</formula>
    </cfRule>
  </conditionalFormatting>
  <conditionalFormatting sqref="AJ20 AJ22 AJ24 AJ26 AJ28">
    <cfRule type="cellIs" dxfId="3" priority="359" operator="lessThan">
      <formula>AG20</formula>
    </cfRule>
    <cfRule type="cellIs" dxfId="1" priority="360" operator="greaterThanOrEqual">
      <formula>AG20</formula>
    </cfRule>
  </conditionalFormatting>
  <conditionalFormatting sqref="AO20 AO22 AO24 AO26 AO28">
    <cfRule type="cellIs" dxfId="3" priority="169" operator="lessThan">
      <formula>AL20</formula>
    </cfRule>
    <cfRule type="cellIs" dxfId="1" priority="170" operator="greaterThanOrEqual">
      <formula>AL20</formula>
    </cfRule>
  </conditionalFormatting>
  <conditionalFormatting sqref="AT20 AT22 AT24 AT26 AT28">
    <cfRule type="cellIs" dxfId="3" priority="336" operator="lessThan">
      <formula>AQ20</formula>
    </cfRule>
    <cfRule type="cellIs" dxfId="1" priority="337" operator="greaterThanOrEqual">
      <formula>AQ20</formula>
    </cfRule>
  </conditionalFormatting>
  <conditionalFormatting sqref="AY20 AY22 AY24 AY26 AY28">
    <cfRule type="cellIs" dxfId="3" priority="313" operator="lessThan">
      <formula>AV20</formula>
    </cfRule>
    <cfRule type="cellIs" dxfId="1" priority="314" operator="greaterThanOrEqual">
      <formula>AV20</formula>
    </cfRule>
  </conditionalFormatting>
  <conditionalFormatting sqref="BD20 BD22 BD24 BD26 BD28">
    <cfRule type="cellIs" dxfId="3" priority="290" operator="lessThan">
      <formula>BA20</formula>
    </cfRule>
    <cfRule type="cellIs" dxfId="1" priority="291" operator="greaterThanOrEqual">
      <formula>BA20</formula>
    </cfRule>
  </conditionalFormatting>
  <conditionalFormatting sqref="BI20 BI22 BI24 BI26 BI28">
    <cfRule type="cellIs" dxfId="3" priority="141" operator="lessThan">
      <formula>BF20</formula>
    </cfRule>
    <cfRule type="cellIs" dxfId="1" priority="142" operator="greaterThanOrEqual">
      <formula>BF20</formula>
    </cfRule>
  </conditionalFormatting>
  <conditionalFormatting sqref="BN20 BN22 BN24 BN26 BN28">
    <cfRule type="cellIs" dxfId="3" priority="113" operator="lessThan">
      <formula>BK20</formula>
    </cfRule>
    <cfRule type="cellIs" dxfId="1" priority="114" operator="greaterThanOrEqual">
      <formula>BK20</formula>
    </cfRule>
  </conditionalFormatting>
  <conditionalFormatting sqref="BS20 BS22 BS24 BS26 BS28">
    <cfRule type="cellIs" dxfId="3" priority="267" operator="lessThan">
      <formula>BP20</formula>
    </cfRule>
    <cfRule type="cellIs" dxfId="1" priority="268" operator="greaterThanOrEqual">
      <formula>BP20</formula>
    </cfRule>
  </conditionalFormatting>
  <conditionalFormatting sqref="BX20 BX22 BX24 BX26 BX28">
    <cfRule type="cellIs" dxfId="3" priority="85" operator="lessThan">
      <formula>BU20</formula>
    </cfRule>
    <cfRule type="cellIs" dxfId="1" priority="86" operator="greaterThanOrEqual">
      <formula>BU20</formula>
    </cfRule>
  </conditionalFormatting>
  <conditionalFormatting sqref="CC20 CC22 CC24 CC26 CC28">
    <cfRule type="cellIs" dxfId="3" priority="244" operator="lessThan">
      <formula>BZ20</formula>
    </cfRule>
    <cfRule type="cellIs" dxfId="1" priority="245" operator="greaterThanOrEqual">
      <formula>BZ20</formula>
    </cfRule>
  </conditionalFormatting>
  <conditionalFormatting sqref="CH20 CH22 CH24 CH26 CH28">
    <cfRule type="cellIs" dxfId="3" priority="57" operator="lessThan">
      <formula>CE20</formula>
    </cfRule>
    <cfRule type="cellIs" dxfId="1" priority="58" operator="greaterThanOrEqual">
      <formula>CE20</formula>
    </cfRule>
  </conditionalFormatting>
  <conditionalFormatting sqref="BD57:BD60 AY57:AY60 AT57:AT60 AJ57:AJ60">
    <cfRule type="cellIs" dxfId="3" priority="229" operator="greaterThan">
      <formula>AG57</formula>
    </cfRule>
    <cfRule type="cellIs" dxfId="1" priority="230" operator="lessThanOrEqual">
      <formula>AG57</formula>
    </cfRule>
  </conditionalFormatting>
  <conditionalFormatting sqref="CC57:CC60 BS57:BS60">
    <cfRule type="cellIs" dxfId="3" priority="227" operator="greaterThan">
      <formula>BP57</formula>
    </cfRule>
    <cfRule type="cellIs" dxfId="1" priority="228" operator="lessThanOrEqual">
      <formula>BP57</formula>
    </cfRule>
  </conditionalFormatting>
  <pageMargins left="0.699305555555556" right="0.699305555555556" top="0.75" bottom="0.75" header="0.3" footer="0.3"/>
  <pageSetup paperSize="1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B211"/>
  <sheetViews>
    <sheetView zoomScale="70" zoomScaleNormal="70" topLeftCell="A40" workbookViewId="0">
      <selection activeCell="A1" sqref="A1:C4"/>
    </sheetView>
  </sheetViews>
  <sheetFormatPr defaultColWidth="10.8571428571429" defaultRowHeight="14.25"/>
  <cols>
    <col min="1" max="1" width="11.4285714285714" style="172" customWidth="1"/>
    <col min="2" max="2" width="12.4285714285714" style="172" customWidth="1"/>
    <col min="3" max="3" width="12.2857142857143" style="172" customWidth="1"/>
    <col min="4" max="6" width="4.85714285714286" style="175" customWidth="1"/>
    <col min="7" max="35" width="4.85714285714286" style="172" customWidth="1"/>
    <col min="36" max="38" width="4.85714285714286" style="176" customWidth="1"/>
    <col min="39" max="53" width="4.85714285714286" style="174" customWidth="1"/>
    <col min="54" max="58" width="4.85714285714286" style="176" customWidth="1"/>
    <col min="59" max="73" width="4.85714285714286" style="177" customWidth="1"/>
    <col min="74" max="78" width="4.85714285714286" style="174" customWidth="1"/>
    <col min="79" max="16384" width="10.8571428571429" style="172"/>
  </cols>
  <sheetData>
    <row r="1" s="172" customFormat="1" spans="1:78">
      <c r="A1" s="178"/>
      <c r="B1" s="179"/>
      <c r="C1" s="180"/>
      <c r="D1" s="181" t="s">
        <v>162</v>
      </c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293"/>
    </row>
    <row r="2" s="172" customFormat="1" ht="15" spans="1:78">
      <c r="A2" s="183"/>
      <c r="B2" s="184"/>
      <c r="C2" s="185"/>
      <c r="D2" s="186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7"/>
      <c r="BG2" s="187"/>
      <c r="BH2" s="187"/>
      <c r="BI2" s="187"/>
      <c r="BJ2" s="187"/>
      <c r="BK2" s="187"/>
      <c r="BL2" s="187"/>
      <c r="BM2" s="187"/>
      <c r="BN2" s="187"/>
      <c r="BO2" s="187"/>
      <c r="BP2" s="187"/>
      <c r="BQ2" s="187"/>
      <c r="BR2" s="187"/>
      <c r="BS2" s="187"/>
      <c r="BT2" s="187"/>
      <c r="BU2" s="187"/>
      <c r="BV2" s="187"/>
      <c r="BW2" s="187"/>
      <c r="BX2" s="187"/>
      <c r="BY2" s="187"/>
      <c r="BZ2" s="294"/>
    </row>
    <row r="3" s="172" customFormat="1" ht="15" spans="1:78">
      <c r="A3" s="183"/>
      <c r="B3" s="184"/>
      <c r="C3" s="185"/>
      <c r="D3" s="188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89"/>
      <c r="AT3" s="189"/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9"/>
      <c r="BG3" s="189"/>
      <c r="BH3" s="189"/>
      <c r="BI3" s="189"/>
      <c r="BJ3" s="189"/>
      <c r="BK3" s="189"/>
      <c r="BL3" s="189"/>
      <c r="BM3" s="189"/>
      <c r="BN3" s="189"/>
      <c r="BO3" s="189"/>
      <c r="BP3" s="189"/>
      <c r="BQ3" s="189"/>
      <c r="BR3" s="189"/>
      <c r="BS3" s="189"/>
      <c r="BT3" s="189"/>
      <c r="BU3" s="189"/>
      <c r="BV3" s="189"/>
      <c r="BW3" s="189"/>
      <c r="BX3" s="189"/>
      <c r="BY3" s="189"/>
      <c r="BZ3" s="295"/>
    </row>
    <row r="4" s="172" customFormat="1" spans="1:78">
      <c r="A4" s="190"/>
      <c r="B4" s="191"/>
      <c r="C4" s="192"/>
      <c r="D4" s="193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296"/>
    </row>
    <row r="5" s="172" customFormat="1" ht="15" customHeight="1" spans="3:78">
      <c r="C5" s="195"/>
      <c r="D5" s="175"/>
      <c r="E5" s="175"/>
      <c r="F5" s="175"/>
      <c r="AJ5" s="176"/>
      <c r="AK5" s="176"/>
      <c r="AL5" s="176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6"/>
      <c r="BC5" s="176"/>
      <c r="BD5" s="176"/>
      <c r="BE5" s="176"/>
      <c r="BF5" s="176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4"/>
      <c r="BW5" s="174"/>
      <c r="BX5" s="174"/>
      <c r="BY5" s="174"/>
      <c r="BZ5" s="174"/>
    </row>
    <row r="6" ht="15" customHeight="1" spans="1:78">
      <c r="A6" s="196"/>
      <c r="B6" s="197"/>
      <c r="C6" s="197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</row>
    <row r="7" ht="150" customHeight="1" spans="1:80">
      <c r="A7" s="199" t="s">
        <v>163</v>
      </c>
      <c r="B7" s="200"/>
      <c r="C7" s="201"/>
      <c r="D7" s="202" t="s">
        <v>148</v>
      </c>
      <c r="E7" s="203"/>
      <c r="F7" s="203"/>
      <c r="G7" s="203"/>
      <c r="H7" s="204"/>
      <c r="I7" s="202" t="s">
        <v>164</v>
      </c>
      <c r="J7" s="203"/>
      <c r="K7" s="203"/>
      <c r="L7" s="203"/>
      <c r="M7" s="203"/>
      <c r="N7" s="202" t="s">
        <v>149</v>
      </c>
      <c r="O7" s="203"/>
      <c r="P7" s="203"/>
      <c r="Q7" s="203"/>
      <c r="R7" s="203"/>
      <c r="S7" s="243" t="s">
        <v>19</v>
      </c>
      <c r="T7" s="244"/>
      <c r="U7" s="244"/>
      <c r="V7" s="244"/>
      <c r="W7" s="245"/>
      <c r="X7" s="246" t="s">
        <v>165</v>
      </c>
      <c r="Y7" s="253"/>
      <c r="Z7" s="253"/>
      <c r="AA7" s="253"/>
      <c r="AB7" s="254"/>
      <c r="AC7" s="255" t="s">
        <v>16</v>
      </c>
      <c r="AD7" s="256"/>
      <c r="AE7" s="256"/>
      <c r="AF7" s="256"/>
      <c r="AG7" s="261"/>
      <c r="AH7" s="255" t="s">
        <v>5</v>
      </c>
      <c r="AI7" s="256"/>
      <c r="AJ7" s="256"/>
      <c r="AK7" s="256"/>
      <c r="AL7" s="261"/>
      <c r="AM7" s="262" t="s">
        <v>8</v>
      </c>
      <c r="AN7" s="263"/>
      <c r="AO7" s="263"/>
      <c r="AP7" s="263"/>
      <c r="AQ7" s="279"/>
      <c r="AR7" s="255" t="s">
        <v>166</v>
      </c>
      <c r="AS7" s="256"/>
      <c r="AT7" s="256"/>
      <c r="AU7" s="256"/>
      <c r="AV7" s="261"/>
      <c r="AW7" s="262" t="s">
        <v>167</v>
      </c>
      <c r="AX7" s="263"/>
      <c r="AY7" s="263"/>
      <c r="AZ7" s="263"/>
      <c r="BA7" s="279"/>
      <c r="BB7" s="262" t="s">
        <v>17</v>
      </c>
      <c r="BC7" s="263"/>
      <c r="BD7" s="263"/>
      <c r="BE7" s="263"/>
      <c r="BF7" s="279"/>
      <c r="BG7" s="255" t="s">
        <v>168</v>
      </c>
      <c r="BH7" s="256"/>
      <c r="BI7" s="256"/>
      <c r="BJ7" s="256"/>
      <c r="BK7" s="261"/>
      <c r="BL7" s="255" t="s">
        <v>10</v>
      </c>
      <c r="BM7" s="256"/>
      <c r="BN7" s="256"/>
      <c r="BO7" s="256"/>
      <c r="BP7" s="261"/>
      <c r="BQ7" s="255" t="s">
        <v>6</v>
      </c>
      <c r="BR7" s="256"/>
      <c r="BS7" s="256"/>
      <c r="BT7" s="256"/>
      <c r="BU7" s="261"/>
      <c r="BV7" s="243" t="s">
        <v>169</v>
      </c>
      <c r="BW7" s="297"/>
      <c r="BX7" s="297"/>
      <c r="BY7" s="297"/>
      <c r="BZ7" s="245"/>
      <c r="CA7" s="174"/>
      <c r="CB7" s="174"/>
    </row>
    <row r="8" ht="57" customHeight="1" spans="1:78">
      <c r="A8" s="205" t="s">
        <v>170</v>
      </c>
      <c r="B8" s="206" t="s">
        <v>171</v>
      </c>
      <c r="C8" s="207" t="s">
        <v>172</v>
      </c>
      <c r="D8" s="205"/>
      <c r="E8" s="208"/>
      <c r="F8" s="209"/>
      <c r="G8" s="208"/>
      <c r="H8" s="210"/>
      <c r="I8" s="228"/>
      <c r="J8" s="208"/>
      <c r="K8" s="209"/>
      <c r="L8" s="208"/>
      <c r="M8" s="229"/>
      <c r="N8" s="230"/>
      <c r="O8" s="208"/>
      <c r="P8" s="209"/>
      <c r="Q8" s="208"/>
      <c r="R8" s="229"/>
      <c r="S8" s="205"/>
      <c r="T8" s="208"/>
      <c r="U8" s="209"/>
      <c r="V8" s="208"/>
      <c r="W8" s="229"/>
      <c r="X8" s="205"/>
      <c r="Y8" s="209"/>
      <c r="Z8" s="208"/>
      <c r="AA8" s="209"/>
      <c r="AB8" s="229"/>
      <c r="AC8" s="205"/>
      <c r="AD8" s="208"/>
      <c r="AE8" s="208"/>
      <c r="AF8" s="209"/>
      <c r="AG8" s="229"/>
      <c r="AH8" s="205"/>
      <c r="AI8" s="209"/>
      <c r="AJ8" s="208"/>
      <c r="AK8" s="209"/>
      <c r="AL8" s="229"/>
      <c r="AM8" s="205"/>
      <c r="AN8" s="209"/>
      <c r="AO8" s="208"/>
      <c r="AP8" s="209"/>
      <c r="AQ8" s="229"/>
      <c r="AR8" s="205"/>
      <c r="AS8" s="209"/>
      <c r="AT8" s="208"/>
      <c r="AU8" s="209"/>
      <c r="AV8" s="229"/>
      <c r="AW8" s="205"/>
      <c r="AX8" s="209"/>
      <c r="AY8" s="208"/>
      <c r="AZ8" s="209"/>
      <c r="BA8" s="229"/>
      <c r="BB8" s="205"/>
      <c r="BC8" s="209"/>
      <c r="BD8" s="208"/>
      <c r="BE8" s="209"/>
      <c r="BF8" s="229"/>
      <c r="BG8" s="205"/>
      <c r="BH8" s="209"/>
      <c r="BI8" s="208"/>
      <c r="BJ8" s="209"/>
      <c r="BK8" s="229"/>
      <c r="BL8" s="205"/>
      <c r="BM8" s="209"/>
      <c r="BN8" s="208"/>
      <c r="BO8" s="209"/>
      <c r="BP8" s="229"/>
      <c r="BQ8" s="205"/>
      <c r="BR8" s="209"/>
      <c r="BS8" s="208"/>
      <c r="BT8" s="209"/>
      <c r="BU8" s="229"/>
      <c r="BV8" s="205"/>
      <c r="BW8" s="209"/>
      <c r="BX8" s="208"/>
      <c r="BY8" s="208"/>
      <c r="BZ8" s="229"/>
    </row>
    <row r="9" ht="15" spans="1:78">
      <c r="A9" s="211"/>
      <c r="B9" s="212"/>
      <c r="C9" s="213"/>
      <c r="D9" s="214"/>
      <c r="E9" s="215"/>
      <c r="F9" s="215"/>
      <c r="G9" s="216"/>
      <c r="H9" s="217"/>
      <c r="I9" s="231"/>
      <c r="J9" s="216"/>
      <c r="K9" s="232"/>
      <c r="L9" s="216"/>
      <c r="M9" s="233"/>
      <c r="N9" s="234"/>
      <c r="O9" s="235"/>
      <c r="P9" s="236"/>
      <c r="Q9" s="235"/>
      <c r="R9" s="217"/>
      <c r="S9" s="215"/>
      <c r="T9" s="217"/>
      <c r="U9" s="214"/>
      <c r="V9" s="235"/>
      <c r="W9" s="247"/>
      <c r="X9" s="248"/>
      <c r="Y9" s="257"/>
      <c r="Z9" s="235"/>
      <c r="AA9" s="236"/>
      <c r="AB9" s="247"/>
      <c r="AC9" s="248"/>
      <c r="AD9" s="235"/>
      <c r="AE9" s="235"/>
      <c r="AF9" s="236"/>
      <c r="AG9" s="247"/>
      <c r="AH9" s="248"/>
      <c r="AI9" s="257"/>
      <c r="AJ9" s="264"/>
      <c r="AK9" s="265"/>
      <c r="AL9" s="266"/>
      <c r="AM9" s="267"/>
      <c r="AN9" s="268"/>
      <c r="AO9" s="280"/>
      <c r="AP9" s="281"/>
      <c r="AQ9" s="282"/>
      <c r="AR9" s="267"/>
      <c r="AS9" s="268"/>
      <c r="AT9" s="280"/>
      <c r="AU9" s="281"/>
      <c r="AV9" s="282"/>
      <c r="AW9" s="267"/>
      <c r="AX9" s="268"/>
      <c r="AY9" s="280"/>
      <c r="AZ9" s="281"/>
      <c r="BA9" s="282"/>
      <c r="BB9" s="288"/>
      <c r="BC9" s="289"/>
      <c r="BD9" s="290"/>
      <c r="BE9" s="291"/>
      <c r="BF9" s="292"/>
      <c r="BG9" s="267"/>
      <c r="BH9" s="268"/>
      <c r="BI9" s="280"/>
      <c r="BJ9" s="281"/>
      <c r="BK9" s="282"/>
      <c r="BL9" s="267"/>
      <c r="BM9" s="268"/>
      <c r="BN9" s="280"/>
      <c r="BO9" s="281"/>
      <c r="BP9" s="282"/>
      <c r="BQ9" s="267"/>
      <c r="BR9" s="268"/>
      <c r="BS9" s="280"/>
      <c r="BT9" s="281"/>
      <c r="BU9" s="282"/>
      <c r="BV9" s="298"/>
      <c r="BW9" s="299"/>
      <c r="BX9" s="299"/>
      <c r="BY9" s="300"/>
      <c r="BZ9" s="301"/>
    </row>
    <row r="10" ht="15" spans="1:78">
      <c r="A10" s="218"/>
      <c r="B10" s="219"/>
      <c r="C10" s="220"/>
      <c r="D10" s="221"/>
      <c r="E10" s="222"/>
      <c r="F10" s="222"/>
      <c r="G10" s="223"/>
      <c r="H10" s="224"/>
      <c r="I10" s="237"/>
      <c r="J10" s="223"/>
      <c r="K10" s="238"/>
      <c r="L10" s="223"/>
      <c r="M10" s="239"/>
      <c r="N10" s="226"/>
      <c r="O10" s="240"/>
      <c r="P10" s="241"/>
      <c r="Q10" s="240"/>
      <c r="R10" s="224"/>
      <c r="S10" s="249"/>
      <c r="T10" s="224"/>
      <c r="U10" s="250"/>
      <c r="V10" s="240"/>
      <c r="W10" s="251"/>
      <c r="X10" s="252"/>
      <c r="Y10" s="258"/>
      <c r="Z10" s="240"/>
      <c r="AA10" s="241"/>
      <c r="AB10" s="259"/>
      <c r="AC10" s="252"/>
      <c r="AD10" s="240"/>
      <c r="AE10" s="240"/>
      <c r="AF10" s="241"/>
      <c r="AG10" s="251"/>
      <c r="AH10" s="252"/>
      <c r="AI10" s="258"/>
      <c r="AJ10" s="269"/>
      <c r="AK10" s="270"/>
      <c r="AL10" s="271"/>
      <c r="AM10" s="272"/>
      <c r="AN10" s="273"/>
      <c r="AO10" s="283"/>
      <c r="AP10" s="284"/>
      <c r="AQ10" s="285"/>
      <c r="AR10" s="272"/>
      <c r="AS10" s="273"/>
      <c r="AT10" s="283"/>
      <c r="AU10" s="284"/>
      <c r="AV10" s="285"/>
      <c r="AW10" s="272"/>
      <c r="AX10" s="273"/>
      <c r="AY10" s="283"/>
      <c r="AZ10" s="284"/>
      <c r="BA10" s="285"/>
      <c r="BB10" s="277"/>
      <c r="BC10" s="278"/>
      <c r="BD10" s="286"/>
      <c r="BE10" s="88"/>
      <c r="BF10" s="287"/>
      <c r="BG10" s="272"/>
      <c r="BH10" s="273"/>
      <c r="BI10" s="283"/>
      <c r="BJ10" s="284"/>
      <c r="BK10" s="285"/>
      <c r="BL10" s="272"/>
      <c r="BM10" s="273"/>
      <c r="BN10" s="283"/>
      <c r="BO10" s="284"/>
      <c r="BP10" s="285"/>
      <c r="BQ10" s="272"/>
      <c r="BR10" s="273"/>
      <c r="BS10" s="283"/>
      <c r="BT10" s="284"/>
      <c r="BU10" s="285"/>
      <c r="BV10" s="302"/>
      <c r="BW10" s="303"/>
      <c r="BX10" s="303"/>
      <c r="BY10" s="304"/>
      <c r="BZ10" s="305"/>
    </row>
    <row r="11" ht="15" spans="1:78">
      <c r="A11" s="218"/>
      <c r="B11" s="219"/>
      <c r="C11" s="220"/>
      <c r="D11" s="221"/>
      <c r="E11" s="222"/>
      <c r="F11" s="222"/>
      <c r="G11" s="223"/>
      <c r="H11" s="224"/>
      <c r="I11" s="237"/>
      <c r="J11" s="223"/>
      <c r="K11" s="238"/>
      <c r="L11" s="223"/>
      <c r="M11" s="239"/>
      <c r="N11" s="226"/>
      <c r="O11" s="240"/>
      <c r="P11" s="241"/>
      <c r="Q11" s="240"/>
      <c r="R11" s="224"/>
      <c r="S11" s="249"/>
      <c r="T11" s="224"/>
      <c r="U11" s="250"/>
      <c r="V11" s="240"/>
      <c r="W11" s="251"/>
      <c r="X11" s="252"/>
      <c r="Y11" s="258"/>
      <c r="Z11" s="241"/>
      <c r="AA11" s="241"/>
      <c r="AB11" s="259"/>
      <c r="AC11" s="252"/>
      <c r="AD11" s="240"/>
      <c r="AE11" s="240"/>
      <c r="AF11" s="241"/>
      <c r="AG11" s="259"/>
      <c r="AH11" s="252"/>
      <c r="AI11" s="258"/>
      <c r="AJ11" s="269"/>
      <c r="AK11" s="270"/>
      <c r="AL11" s="271"/>
      <c r="AM11" s="272"/>
      <c r="AN11" s="273"/>
      <c r="AO11" s="283"/>
      <c r="AP11" s="284"/>
      <c r="AQ11" s="285"/>
      <c r="AR11" s="272"/>
      <c r="AS11" s="273"/>
      <c r="AT11" s="283"/>
      <c r="AU11" s="284"/>
      <c r="AV11" s="285"/>
      <c r="AW11" s="272"/>
      <c r="AX11" s="273"/>
      <c r="AY11" s="283"/>
      <c r="AZ11" s="284"/>
      <c r="BA11" s="285"/>
      <c r="BB11" s="277"/>
      <c r="BC11" s="278"/>
      <c r="BD11" s="286"/>
      <c r="BE11" s="88"/>
      <c r="BF11" s="287"/>
      <c r="BG11" s="272"/>
      <c r="BH11" s="273"/>
      <c r="BI11" s="283"/>
      <c r="BJ11" s="284"/>
      <c r="BK11" s="285"/>
      <c r="BL11" s="272"/>
      <c r="BM11" s="273"/>
      <c r="BN11" s="283"/>
      <c r="BO11" s="284"/>
      <c r="BP11" s="285"/>
      <c r="BQ11" s="272"/>
      <c r="BR11" s="273"/>
      <c r="BS11" s="283"/>
      <c r="BT11" s="284"/>
      <c r="BU11" s="285"/>
      <c r="BV11" s="302"/>
      <c r="BW11" s="303"/>
      <c r="BX11" s="303"/>
      <c r="BY11" s="304"/>
      <c r="BZ11" s="305"/>
    </row>
    <row r="12" ht="15" spans="1:78">
      <c r="A12" s="218"/>
      <c r="B12" s="219"/>
      <c r="C12" s="220"/>
      <c r="D12" s="221"/>
      <c r="E12" s="222"/>
      <c r="F12" s="222"/>
      <c r="G12" s="223"/>
      <c r="H12" s="224"/>
      <c r="I12" s="237"/>
      <c r="J12" s="223"/>
      <c r="K12" s="238"/>
      <c r="L12" s="223"/>
      <c r="M12" s="239"/>
      <c r="N12" s="226"/>
      <c r="O12" s="240"/>
      <c r="P12" s="241"/>
      <c r="Q12" s="240"/>
      <c r="R12" s="224"/>
      <c r="S12" s="249"/>
      <c r="T12" s="224"/>
      <c r="U12" s="250"/>
      <c r="V12" s="240"/>
      <c r="W12" s="251"/>
      <c r="X12" s="252"/>
      <c r="Y12" s="258"/>
      <c r="Z12" s="241"/>
      <c r="AA12" s="241"/>
      <c r="AB12" s="259"/>
      <c r="AC12" s="252"/>
      <c r="AD12" s="240"/>
      <c r="AE12" s="240"/>
      <c r="AF12" s="241"/>
      <c r="AG12" s="259"/>
      <c r="AH12" s="252"/>
      <c r="AI12" s="258"/>
      <c r="AJ12" s="269"/>
      <c r="AK12" s="270"/>
      <c r="AL12" s="271"/>
      <c r="AM12" s="272"/>
      <c r="AN12" s="273"/>
      <c r="AO12" s="283"/>
      <c r="AP12" s="284"/>
      <c r="AQ12" s="285"/>
      <c r="AR12" s="272"/>
      <c r="AS12" s="273"/>
      <c r="AT12" s="283"/>
      <c r="AU12" s="284"/>
      <c r="AV12" s="285"/>
      <c r="AW12" s="272"/>
      <c r="AX12" s="273"/>
      <c r="AY12" s="283"/>
      <c r="AZ12" s="284"/>
      <c r="BA12" s="285"/>
      <c r="BB12" s="277"/>
      <c r="BC12" s="278"/>
      <c r="BD12" s="286"/>
      <c r="BE12" s="88"/>
      <c r="BF12" s="287"/>
      <c r="BG12" s="272"/>
      <c r="BH12" s="273"/>
      <c r="BI12" s="283"/>
      <c r="BJ12" s="284"/>
      <c r="BK12" s="285"/>
      <c r="BL12" s="272"/>
      <c r="BM12" s="273"/>
      <c r="BN12" s="283"/>
      <c r="BO12" s="284"/>
      <c r="BP12" s="285"/>
      <c r="BQ12" s="272"/>
      <c r="BR12" s="273"/>
      <c r="BS12" s="283"/>
      <c r="BT12" s="284"/>
      <c r="BU12" s="285"/>
      <c r="BV12" s="302"/>
      <c r="BW12" s="303"/>
      <c r="BX12" s="303"/>
      <c r="BY12" s="304"/>
      <c r="BZ12" s="305"/>
    </row>
    <row r="13" ht="15" spans="1:78">
      <c r="A13" s="218"/>
      <c r="B13" s="219"/>
      <c r="C13" s="220"/>
      <c r="D13" s="221"/>
      <c r="E13" s="222"/>
      <c r="F13" s="222"/>
      <c r="G13" s="223"/>
      <c r="H13" s="224"/>
      <c r="I13" s="237"/>
      <c r="J13" s="223"/>
      <c r="K13" s="238"/>
      <c r="L13" s="223"/>
      <c r="M13" s="239"/>
      <c r="N13" s="226"/>
      <c r="O13" s="240"/>
      <c r="P13" s="241"/>
      <c r="Q13" s="240"/>
      <c r="R13" s="224"/>
      <c r="S13" s="249"/>
      <c r="T13" s="224"/>
      <c r="U13" s="250"/>
      <c r="V13" s="240"/>
      <c r="W13" s="251"/>
      <c r="X13" s="252"/>
      <c r="Y13" s="258"/>
      <c r="Z13" s="240"/>
      <c r="AA13" s="241"/>
      <c r="AB13" s="259"/>
      <c r="AC13" s="252"/>
      <c r="AD13" s="240"/>
      <c r="AE13" s="240"/>
      <c r="AF13" s="241"/>
      <c r="AG13" s="251"/>
      <c r="AH13" s="252"/>
      <c r="AI13" s="258"/>
      <c r="AJ13" s="269"/>
      <c r="AK13" s="270"/>
      <c r="AL13" s="271"/>
      <c r="AM13" s="272"/>
      <c r="AN13" s="273"/>
      <c r="AO13" s="283"/>
      <c r="AP13" s="284"/>
      <c r="AQ13" s="285"/>
      <c r="AR13" s="272"/>
      <c r="AS13" s="273"/>
      <c r="AT13" s="283"/>
      <c r="AU13" s="284"/>
      <c r="AV13" s="285"/>
      <c r="AW13" s="272"/>
      <c r="AX13" s="273"/>
      <c r="AY13" s="283"/>
      <c r="AZ13" s="284"/>
      <c r="BA13" s="285"/>
      <c r="BB13" s="277"/>
      <c r="BC13" s="278"/>
      <c r="BD13" s="286"/>
      <c r="BE13" s="88"/>
      <c r="BF13" s="287"/>
      <c r="BG13" s="272"/>
      <c r="BH13" s="273"/>
      <c r="BI13" s="283"/>
      <c r="BJ13" s="284"/>
      <c r="BK13" s="285"/>
      <c r="BL13" s="272"/>
      <c r="BM13" s="273"/>
      <c r="BN13" s="283"/>
      <c r="BO13" s="284"/>
      <c r="BP13" s="285"/>
      <c r="BQ13" s="272"/>
      <c r="BR13" s="273"/>
      <c r="BS13" s="283"/>
      <c r="BT13" s="284"/>
      <c r="BU13" s="285"/>
      <c r="BV13" s="302"/>
      <c r="BW13" s="303"/>
      <c r="BX13" s="303"/>
      <c r="BY13" s="304"/>
      <c r="BZ13" s="305"/>
    </row>
    <row r="14" ht="15" spans="1:78">
      <c r="A14" s="218"/>
      <c r="B14" s="219"/>
      <c r="C14" s="220"/>
      <c r="D14" s="221"/>
      <c r="E14" s="222"/>
      <c r="F14" s="222"/>
      <c r="G14" s="223"/>
      <c r="H14" s="224"/>
      <c r="I14" s="237"/>
      <c r="J14" s="223"/>
      <c r="K14" s="238"/>
      <c r="L14" s="223"/>
      <c r="M14" s="239"/>
      <c r="N14" s="226"/>
      <c r="O14" s="240"/>
      <c r="P14" s="241"/>
      <c r="Q14" s="240"/>
      <c r="R14" s="224"/>
      <c r="S14" s="249"/>
      <c r="T14" s="224"/>
      <c r="U14" s="250"/>
      <c r="V14" s="240"/>
      <c r="W14" s="251"/>
      <c r="X14" s="252"/>
      <c r="Y14" s="258"/>
      <c r="Z14" s="240"/>
      <c r="AA14" s="241"/>
      <c r="AB14" s="259"/>
      <c r="AC14" s="252"/>
      <c r="AD14" s="240"/>
      <c r="AE14" s="240"/>
      <c r="AF14" s="241"/>
      <c r="AG14" s="251"/>
      <c r="AH14" s="252"/>
      <c r="AI14" s="258"/>
      <c r="AJ14" s="269"/>
      <c r="AK14" s="270"/>
      <c r="AL14" s="271"/>
      <c r="AM14" s="272"/>
      <c r="AN14" s="273"/>
      <c r="AO14" s="283"/>
      <c r="AP14" s="284"/>
      <c r="AQ14" s="285"/>
      <c r="AR14" s="272"/>
      <c r="AS14" s="273"/>
      <c r="AT14" s="283"/>
      <c r="AU14" s="284"/>
      <c r="AV14" s="285"/>
      <c r="AW14" s="272"/>
      <c r="AX14" s="273"/>
      <c r="AY14" s="283"/>
      <c r="AZ14" s="284"/>
      <c r="BA14" s="285"/>
      <c r="BB14" s="277"/>
      <c r="BC14" s="278"/>
      <c r="BD14" s="286"/>
      <c r="BE14" s="88"/>
      <c r="BF14" s="287"/>
      <c r="BG14" s="272"/>
      <c r="BH14" s="273"/>
      <c r="BI14" s="283"/>
      <c r="BJ14" s="284"/>
      <c r="BK14" s="285"/>
      <c r="BL14" s="272"/>
      <c r="BM14" s="273"/>
      <c r="BN14" s="283"/>
      <c r="BO14" s="284"/>
      <c r="BP14" s="285"/>
      <c r="BQ14" s="272"/>
      <c r="BR14" s="273"/>
      <c r="BS14" s="283"/>
      <c r="BT14" s="284"/>
      <c r="BU14" s="285"/>
      <c r="BV14" s="302"/>
      <c r="BW14" s="303"/>
      <c r="BX14" s="303"/>
      <c r="BY14" s="304"/>
      <c r="BZ14" s="305"/>
    </row>
    <row r="15" ht="15" spans="1:78">
      <c r="A15" s="218"/>
      <c r="B15" s="219"/>
      <c r="C15" s="220"/>
      <c r="D15" s="221"/>
      <c r="E15" s="222"/>
      <c r="F15" s="222"/>
      <c r="G15" s="223"/>
      <c r="H15" s="224"/>
      <c r="I15" s="237"/>
      <c r="J15" s="223"/>
      <c r="K15" s="238"/>
      <c r="L15" s="223"/>
      <c r="M15" s="239"/>
      <c r="N15" s="226"/>
      <c r="O15" s="240"/>
      <c r="P15" s="241"/>
      <c r="Q15" s="240"/>
      <c r="R15" s="224"/>
      <c r="S15" s="249"/>
      <c r="T15" s="224"/>
      <c r="U15" s="250"/>
      <c r="V15" s="240"/>
      <c r="W15" s="251"/>
      <c r="X15" s="252"/>
      <c r="Y15" s="258"/>
      <c r="Z15" s="240"/>
      <c r="AA15" s="241"/>
      <c r="AB15" s="259"/>
      <c r="AC15" s="252"/>
      <c r="AD15" s="240"/>
      <c r="AE15" s="240"/>
      <c r="AF15" s="260"/>
      <c r="AG15" s="251"/>
      <c r="AH15" s="274"/>
      <c r="AI15" s="275"/>
      <c r="AJ15" s="269"/>
      <c r="AK15" s="270"/>
      <c r="AL15" s="271"/>
      <c r="AM15" s="272"/>
      <c r="AN15" s="273"/>
      <c r="AO15" s="283"/>
      <c r="AP15" s="284"/>
      <c r="AQ15" s="285"/>
      <c r="AR15" s="272"/>
      <c r="AS15" s="273"/>
      <c r="AT15" s="283"/>
      <c r="AU15" s="284"/>
      <c r="AV15" s="285"/>
      <c r="AW15" s="272"/>
      <c r="AX15" s="273"/>
      <c r="AY15" s="283"/>
      <c r="AZ15" s="284"/>
      <c r="BA15" s="285"/>
      <c r="BB15" s="277"/>
      <c r="BC15" s="278"/>
      <c r="BD15" s="286"/>
      <c r="BE15" s="88"/>
      <c r="BF15" s="287"/>
      <c r="BG15" s="272"/>
      <c r="BH15" s="273"/>
      <c r="BI15" s="283"/>
      <c r="BJ15" s="284"/>
      <c r="BK15" s="285"/>
      <c r="BL15" s="272"/>
      <c r="BM15" s="273"/>
      <c r="BN15" s="283"/>
      <c r="BO15" s="284"/>
      <c r="BP15" s="285"/>
      <c r="BQ15" s="272"/>
      <c r="BR15" s="273"/>
      <c r="BS15" s="283"/>
      <c r="BT15" s="284"/>
      <c r="BU15" s="285"/>
      <c r="BV15" s="302"/>
      <c r="BW15" s="303"/>
      <c r="BX15" s="303"/>
      <c r="BY15" s="304"/>
      <c r="BZ15" s="305"/>
    </row>
    <row r="16" ht="15" spans="1:78">
      <c r="A16" s="218"/>
      <c r="B16" s="219"/>
      <c r="C16" s="220"/>
      <c r="D16" s="221"/>
      <c r="E16" s="222"/>
      <c r="F16" s="222"/>
      <c r="G16" s="223"/>
      <c r="H16" s="224"/>
      <c r="I16" s="237"/>
      <c r="J16" s="223"/>
      <c r="K16" s="238"/>
      <c r="L16" s="223"/>
      <c r="M16" s="239"/>
      <c r="N16" s="226"/>
      <c r="O16" s="240"/>
      <c r="P16" s="241"/>
      <c r="Q16" s="240"/>
      <c r="R16" s="224"/>
      <c r="S16" s="249"/>
      <c r="T16" s="224"/>
      <c r="U16" s="250"/>
      <c r="V16" s="240"/>
      <c r="W16" s="251"/>
      <c r="X16" s="252"/>
      <c r="Y16" s="258"/>
      <c r="Z16" s="240"/>
      <c r="AA16" s="241"/>
      <c r="AB16" s="259"/>
      <c r="AC16" s="252"/>
      <c r="AD16" s="240"/>
      <c r="AE16" s="240"/>
      <c r="AF16" s="241"/>
      <c r="AG16" s="251"/>
      <c r="AH16" s="252"/>
      <c r="AI16" s="258"/>
      <c r="AJ16" s="269"/>
      <c r="AK16" s="270"/>
      <c r="AL16" s="271"/>
      <c r="AM16" s="272"/>
      <c r="AN16" s="273"/>
      <c r="AO16" s="283"/>
      <c r="AP16" s="284"/>
      <c r="AQ16" s="285"/>
      <c r="AR16" s="272"/>
      <c r="AS16" s="273"/>
      <c r="AT16" s="283"/>
      <c r="AU16" s="284"/>
      <c r="AV16" s="285"/>
      <c r="AW16" s="272"/>
      <c r="AX16" s="273"/>
      <c r="AY16" s="283"/>
      <c r="AZ16" s="284"/>
      <c r="BA16" s="285"/>
      <c r="BB16" s="277"/>
      <c r="BC16" s="278"/>
      <c r="BD16" s="286"/>
      <c r="BE16" s="88"/>
      <c r="BF16" s="287"/>
      <c r="BG16" s="272"/>
      <c r="BH16" s="273"/>
      <c r="BI16" s="283"/>
      <c r="BJ16" s="284"/>
      <c r="BK16" s="285"/>
      <c r="BL16" s="272"/>
      <c r="BM16" s="273"/>
      <c r="BN16" s="283"/>
      <c r="BO16" s="284"/>
      <c r="BP16" s="285"/>
      <c r="BQ16" s="272"/>
      <c r="BR16" s="273"/>
      <c r="BS16" s="283"/>
      <c r="BT16" s="284"/>
      <c r="BU16" s="285"/>
      <c r="BV16" s="302"/>
      <c r="BW16" s="303"/>
      <c r="BX16" s="303"/>
      <c r="BY16" s="304"/>
      <c r="BZ16" s="305"/>
    </row>
    <row r="17" ht="15" spans="1:78">
      <c r="A17" s="218"/>
      <c r="B17" s="219"/>
      <c r="C17" s="220"/>
      <c r="D17" s="221"/>
      <c r="E17" s="222"/>
      <c r="F17" s="222"/>
      <c r="G17" s="223"/>
      <c r="H17" s="224"/>
      <c r="I17" s="237"/>
      <c r="J17" s="223"/>
      <c r="K17" s="238"/>
      <c r="L17" s="223"/>
      <c r="M17" s="239"/>
      <c r="N17" s="226"/>
      <c r="O17" s="240"/>
      <c r="P17" s="241"/>
      <c r="Q17" s="240"/>
      <c r="R17" s="224"/>
      <c r="S17" s="249"/>
      <c r="T17" s="224"/>
      <c r="U17" s="250"/>
      <c r="V17" s="240"/>
      <c r="W17" s="251"/>
      <c r="X17" s="252"/>
      <c r="Y17" s="258"/>
      <c r="Z17" s="240"/>
      <c r="AA17" s="241"/>
      <c r="AB17" s="259"/>
      <c r="AC17" s="252"/>
      <c r="AD17" s="240"/>
      <c r="AE17" s="240"/>
      <c r="AF17" s="241"/>
      <c r="AG17" s="251"/>
      <c r="AH17" s="252"/>
      <c r="AI17" s="258"/>
      <c r="AJ17" s="269"/>
      <c r="AK17" s="270"/>
      <c r="AL17" s="271"/>
      <c r="AM17" s="272"/>
      <c r="AN17" s="273"/>
      <c r="AO17" s="283"/>
      <c r="AP17" s="284"/>
      <c r="AQ17" s="285"/>
      <c r="AR17" s="272"/>
      <c r="AS17" s="273"/>
      <c r="AT17" s="283"/>
      <c r="AU17" s="284"/>
      <c r="AV17" s="285"/>
      <c r="AW17" s="272"/>
      <c r="AX17" s="273"/>
      <c r="AY17" s="283"/>
      <c r="AZ17" s="284"/>
      <c r="BA17" s="285"/>
      <c r="BB17" s="277"/>
      <c r="BC17" s="278"/>
      <c r="BD17" s="286"/>
      <c r="BE17" s="88"/>
      <c r="BF17" s="287"/>
      <c r="BG17" s="272"/>
      <c r="BH17" s="273"/>
      <c r="BI17" s="283"/>
      <c r="BJ17" s="284"/>
      <c r="BK17" s="285"/>
      <c r="BL17" s="272"/>
      <c r="BM17" s="273"/>
      <c r="BN17" s="283"/>
      <c r="BO17" s="284"/>
      <c r="BP17" s="285"/>
      <c r="BQ17" s="272"/>
      <c r="BR17" s="273"/>
      <c r="BS17" s="283"/>
      <c r="BT17" s="284"/>
      <c r="BU17" s="285"/>
      <c r="BV17" s="302"/>
      <c r="BW17" s="303"/>
      <c r="BX17" s="303"/>
      <c r="BY17" s="304"/>
      <c r="BZ17" s="305"/>
    </row>
    <row r="18" ht="15" spans="1:78">
      <c r="A18" s="218"/>
      <c r="B18" s="219"/>
      <c r="C18" s="220"/>
      <c r="D18" s="221"/>
      <c r="E18" s="222"/>
      <c r="F18" s="222"/>
      <c r="G18" s="223"/>
      <c r="H18" s="224"/>
      <c r="I18" s="237"/>
      <c r="J18" s="223"/>
      <c r="K18" s="238"/>
      <c r="L18" s="223"/>
      <c r="M18" s="239"/>
      <c r="N18" s="226"/>
      <c r="O18" s="240"/>
      <c r="P18" s="241"/>
      <c r="Q18" s="240"/>
      <c r="R18" s="224"/>
      <c r="S18" s="249"/>
      <c r="T18" s="224"/>
      <c r="U18" s="250"/>
      <c r="V18" s="240"/>
      <c r="W18" s="251"/>
      <c r="X18" s="252"/>
      <c r="Y18" s="258"/>
      <c r="Z18" s="240"/>
      <c r="AA18" s="241"/>
      <c r="AB18" s="259"/>
      <c r="AC18" s="252"/>
      <c r="AD18" s="240"/>
      <c r="AE18" s="240"/>
      <c r="AF18" s="241"/>
      <c r="AG18" s="251"/>
      <c r="AH18" s="252"/>
      <c r="AI18" s="258"/>
      <c r="AJ18" s="269"/>
      <c r="AK18" s="270"/>
      <c r="AL18" s="271"/>
      <c r="AM18" s="272"/>
      <c r="AN18" s="273"/>
      <c r="AO18" s="283"/>
      <c r="AP18" s="284"/>
      <c r="AQ18" s="285"/>
      <c r="AR18" s="272"/>
      <c r="AS18" s="273"/>
      <c r="AT18" s="283"/>
      <c r="AU18" s="284"/>
      <c r="AV18" s="285"/>
      <c r="AW18" s="272"/>
      <c r="AX18" s="273"/>
      <c r="AY18" s="283"/>
      <c r="AZ18" s="284"/>
      <c r="BA18" s="285"/>
      <c r="BB18" s="277"/>
      <c r="BC18" s="278"/>
      <c r="BD18" s="286"/>
      <c r="BE18" s="88"/>
      <c r="BF18" s="287"/>
      <c r="BG18" s="272"/>
      <c r="BH18" s="273"/>
      <c r="BI18" s="283"/>
      <c r="BJ18" s="284"/>
      <c r="BK18" s="285"/>
      <c r="BL18" s="272"/>
      <c r="BM18" s="273"/>
      <c r="BN18" s="283"/>
      <c r="BO18" s="284"/>
      <c r="BP18" s="285"/>
      <c r="BQ18" s="272"/>
      <c r="BR18" s="273"/>
      <c r="BS18" s="283"/>
      <c r="BT18" s="284"/>
      <c r="BU18" s="285"/>
      <c r="BV18" s="302"/>
      <c r="BW18" s="303"/>
      <c r="BX18" s="303"/>
      <c r="BY18" s="304"/>
      <c r="BZ18" s="305"/>
    </row>
    <row r="19" s="172" customFormat="1" ht="15" spans="1:78">
      <c r="A19" s="218"/>
      <c r="B19" s="219"/>
      <c r="C19" s="220"/>
      <c r="D19" s="221"/>
      <c r="E19" s="222"/>
      <c r="F19" s="222"/>
      <c r="G19" s="223"/>
      <c r="H19" s="224"/>
      <c r="I19" s="237"/>
      <c r="J19" s="223"/>
      <c r="K19" s="238"/>
      <c r="L19" s="223"/>
      <c r="M19" s="239"/>
      <c r="N19" s="226"/>
      <c r="O19" s="240"/>
      <c r="P19" s="241"/>
      <c r="Q19" s="240"/>
      <c r="R19" s="224"/>
      <c r="S19" s="249"/>
      <c r="T19" s="224"/>
      <c r="U19" s="250"/>
      <c r="V19" s="240"/>
      <c r="W19" s="251"/>
      <c r="X19" s="252"/>
      <c r="Y19" s="258"/>
      <c r="Z19" s="240"/>
      <c r="AA19" s="241"/>
      <c r="AB19" s="259"/>
      <c r="AC19" s="252"/>
      <c r="AD19" s="240"/>
      <c r="AE19" s="240"/>
      <c r="AF19" s="241"/>
      <c r="AG19" s="251"/>
      <c r="AH19" s="252"/>
      <c r="AI19" s="258"/>
      <c r="AJ19" s="269"/>
      <c r="AK19" s="270"/>
      <c r="AL19" s="271"/>
      <c r="AM19" s="272"/>
      <c r="AN19" s="273"/>
      <c r="AO19" s="283"/>
      <c r="AP19" s="284"/>
      <c r="AQ19" s="285"/>
      <c r="AR19" s="272"/>
      <c r="AS19" s="273"/>
      <c r="AT19" s="283"/>
      <c r="AU19" s="284"/>
      <c r="AV19" s="285"/>
      <c r="AW19" s="272"/>
      <c r="AX19" s="273"/>
      <c r="AY19" s="283"/>
      <c r="AZ19" s="284"/>
      <c r="BA19" s="285"/>
      <c r="BB19" s="277"/>
      <c r="BC19" s="278"/>
      <c r="BD19" s="286"/>
      <c r="BE19" s="88"/>
      <c r="BF19" s="287"/>
      <c r="BG19" s="272"/>
      <c r="BH19" s="273"/>
      <c r="BI19" s="283"/>
      <c r="BJ19" s="284"/>
      <c r="BK19" s="285"/>
      <c r="BL19" s="272"/>
      <c r="BM19" s="273"/>
      <c r="BN19" s="283"/>
      <c r="BO19" s="284"/>
      <c r="BP19" s="285"/>
      <c r="BQ19" s="272"/>
      <c r="BR19" s="273"/>
      <c r="BS19" s="283"/>
      <c r="BT19" s="284"/>
      <c r="BU19" s="285"/>
      <c r="BV19" s="302"/>
      <c r="BW19" s="303"/>
      <c r="BX19" s="303"/>
      <c r="BY19" s="304"/>
      <c r="BZ19" s="305"/>
    </row>
    <row r="20" ht="15" spans="1:78">
      <c r="A20" s="218"/>
      <c r="B20" s="219"/>
      <c r="C20" s="220"/>
      <c r="D20" s="221"/>
      <c r="E20" s="222"/>
      <c r="F20" s="222"/>
      <c r="G20" s="223"/>
      <c r="H20" s="224"/>
      <c r="I20" s="237"/>
      <c r="J20" s="223"/>
      <c r="K20" s="238"/>
      <c r="L20" s="223"/>
      <c r="M20" s="239"/>
      <c r="N20" s="226"/>
      <c r="O20" s="240"/>
      <c r="P20" s="241"/>
      <c r="Q20" s="240"/>
      <c r="R20" s="224"/>
      <c r="S20" s="249"/>
      <c r="T20" s="224"/>
      <c r="U20" s="250"/>
      <c r="V20" s="240"/>
      <c r="W20" s="251"/>
      <c r="X20" s="252"/>
      <c r="Y20" s="258"/>
      <c r="Z20" s="240"/>
      <c r="AA20" s="241"/>
      <c r="AB20" s="259"/>
      <c r="AC20" s="252"/>
      <c r="AD20" s="240"/>
      <c r="AE20" s="240"/>
      <c r="AF20" s="241"/>
      <c r="AG20" s="251"/>
      <c r="AH20" s="252"/>
      <c r="AI20" s="258"/>
      <c r="AJ20" s="223"/>
      <c r="AK20" s="276"/>
      <c r="AL20" s="224"/>
      <c r="AM20" s="272"/>
      <c r="AN20" s="273"/>
      <c r="AO20" s="283"/>
      <c r="AP20" s="284"/>
      <c r="AQ20" s="285"/>
      <c r="AR20" s="272"/>
      <c r="AS20" s="273"/>
      <c r="AT20" s="283"/>
      <c r="AU20" s="284"/>
      <c r="AV20" s="285"/>
      <c r="AW20" s="272"/>
      <c r="AX20" s="273"/>
      <c r="AY20" s="283"/>
      <c r="AZ20" s="284"/>
      <c r="BA20" s="285"/>
      <c r="BB20" s="277"/>
      <c r="BC20" s="278"/>
      <c r="BD20" s="286"/>
      <c r="BE20" s="88"/>
      <c r="BF20" s="287"/>
      <c r="BG20" s="272"/>
      <c r="BH20" s="273"/>
      <c r="BI20" s="283"/>
      <c r="BJ20" s="284"/>
      <c r="BK20" s="285"/>
      <c r="BL20" s="272"/>
      <c r="BM20" s="273"/>
      <c r="BN20" s="283"/>
      <c r="BO20" s="284"/>
      <c r="BP20" s="285"/>
      <c r="BQ20" s="272"/>
      <c r="BR20" s="273"/>
      <c r="BS20" s="283"/>
      <c r="BT20" s="284"/>
      <c r="BU20" s="285"/>
      <c r="BV20" s="302"/>
      <c r="BW20" s="303"/>
      <c r="BX20" s="303"/>
      <c r="BY20" s="304"/>
      <c r="BZ20" s="305"/>
    </row>
    <row r="21" ht="15" spans="1:78">
      <c r="A21" s="218"/>
      <c r="B21" s="219"/>
      <c r="C21" s="220"/>
      <c r="D21" s="221"/>
      <c r="E21" s="222"/>
      <c r="F21" s="222"/>
      <c r="G21" s="223"/>
      <c r="H21" s="224"/>
      <c r="I21" s="237"/>
      <c r="J21" s="223"/>
      <c r="K21" s="238"/>
      <c r="L21" s="223"/>
      <c r="M21" s="239"/>
      <c r="N21" s="226"/>
      <c r="O21" s="240"/>
      <c r="P21" s="241"/>
      <c r="Q21" s="240"/>
      <c r="R21" s="224"/>
      <c r="S21" s="249"/>
      <c r="T21" s="224"/>
      <c r="U21" s="250"/>
      <c r="V21" s="240"/>
      <c r="W21" s="251"/>
      <c r="X21" s="252"/>
      <c r="Y21" s="258"/>
      <c r="Z21" s="240"/>
      <c r="AA21" s="241"/>
      <c r="AB21" s="259"/>
      <c r="AC21" s="252"/>
      <c r="AD21" s="240"/>
      <c r="AE21" s="240"/>
      <c r="AF21" s="241"/>
      <c r="AG21" s="251"/>
      <c r="AH21" s="252"/>
      <c r="AI21" s="258"/>
      <c r="AJ21" s="269"/>
      <c r="AK21" s="270"/>
      <c r="AL21" s="271"/>
      <c r="AM21" s="272"/>
      <c r="AN21" s="273"/>
      <c r="AO21" s="283"/>
      <c r="AP21" s="284"/>
      <c r="AQ21" s="285"/>
      <c r="AR21" s="272"/>
      <c r="AS21" s="273"/>
      <c r="AT21" s="283"/>
      <c r="AU21" s="284"/>
      <c r="AV21" s="285"/>
      <c r="AW21" s="272"/>
      <c r="AX21" s="273"/>
      <c r="AY21" s="283"/>
      <c r="AZ21" s="284"/>
      <c r="BA21" s="285"/>
      <c r="BB21" s="277"/>
      <c r="BC21" s="278"/>
      <c r="BD21" s="286"/>
      <c r="BE21" s="88"/>
      <c r="BF21" s="287"/>
      <c r="BG21" s="272"/>
      <c r="BH21" s="273"/>
      <c r="BI21" s="283"/>
      <c r="BJ21" s="284"/>
      <c r="BK21" s="285"/>
      <c r="BL21" s="272"/>
      <c r="BM21" s="273"/>
      <c r="BN21" s="283"/>
      <c r="BO21" s="284"/>
      <c r="BP21" s="285"/>
      <c r="BQ21" s="272"/>
      <c r="BR21" s="273"/>
      <c r="BS21" s="283"/>
      <c r="BT21" s="284"/>
      <c r="BU21" s="285"/>
      <c r="BV21" s="302"/>
      <c r="BW21" s="303"/>
      <c r="BX21" s="303"/>
      <c r="BY21" s="304"/>
      <c r="BZ21" s="305"/>
    </row>
    <row r="22" ht="15" spans="1:78">
      <c r="A22" s="218"/>
      <c r="B22" s="219"/>
      <c r="C22" s="220"/>
      <c r="D22" s="221"/>
      <c r="E22" s="222"/>
      <c r="F22" s="222"/>
      <c r="G22" s="223"/>
      <c r="H22" s="224"/>
      <c r="I22" s="237"/>
      <c r="J22" s="223"/>
      <c r="K22" s="238"/>
      <c r="L22" s="223"/>
      <c r="M22" s="239"/>
      <c r="N22" s="226"/>
      <c r="O22" s="240"/>
      <c r="P22" s="241"/>
      <c r="Q22" s="240"/>
      <c r="R22" s="224"/>
      <c r="S22" s="249"/>
      <c r="T22" s="224"/>
      <c r="U22" s="250"/>
      <c r="V22" s="240"/>
      <c r="W22" s="251"/>
      <c r="X22" s="252"/>
      <c r="Y22" s="258"/>
      <c r="Z22" s="240"/>
      <c r="AA22" s="241"/>
      <c r="AB22" s="259"/>
      <c r="AC22" s="252"/>
      <c r="AD22" s="240"/>
      <c r="AE22" s="240"/>
      <c r="AF22" s="241"/>
      <c r="AG22" s="251"/>
      <c r="AH22" s="252"/>
      <c r="AI22" s="258"/>
      <c r="AJ22" s="269"/>
      <c r="AK22" s="270"/>
      <c r="AL22" s="271"/>
      <c r="AM22" s="272"/>
      <c r="AN22" s="273"/>
      <c r="AO22" s="283"/>
      <c r="AP22" s="284"/>
      <c r="AQ22" s="285"/>
      <c r="AR22" s="272"/>
      <c r="AS22" s="273"/>
      <c r="AT22" s="283"/>
      <c r="AU22" s="284"/>
      <c r="AV22" s="285"/>
      <c r="AW22" s="272"/>
      <c r="AX22" s="273"/>
      <c r="AY22" s="283"/>
      <c r="AZ22" s="284"/>
      <c r="BA22" s="285"/>
      <c r="BB22" s="277"/>
      <c r="BC22" s="278"/>
      <c r="BD22" s="286"/>
      <c r="BE22" s="88"/>
      <c r="BF22" s="287"/>
      <c r="BG22" s="272"/>
      <c r="BH22" s="273"/>
      <c r="BI22" s="283"/>
      <c r="BJ22" s="284"/>
      <c r="BK22" s="285"/>
      <c r="BL22" s="272"/>
      <c r="BM22" s="273"/>
      <c r="BN22" s="283"/>
      <c r="BO22" s="284"/>
      <c r="BP22" s="285"/>
      <c r="BQ22" s="272"/>
      <c r="BR22" s="273"/>
      <c r="BS22" s="283"/>
      <c r="BT22" s="284"/>
      <c r="BU22" s="285"/>
      <c r="BV22" s="302"/>
      <c r="BW22" s="303"/>
      <c r="BX22" s="303"/>
      <c r="BY22" s="304"/>
      <c r="BZ22" s="305"/>
    </row>
    <row r="23" ht="15" spans="1:78">
      <c r="A23" s="218"/>
      <c r="B23" s="219"/>
      <c r="C23" s="220"/>
      <c r="D23" s="221"/>
      <c r="E23" s="222"/>
      <c r="F23" s="222"/>
      <c r="G23" s="223"/>
      <c r="H23" s="224"/>
      <c r="I23" s="237"/>
      <c r="J23" s="223"/>
      <c r="K23" s="238"/>
      <c r="L23" s="223"/>
      <c r="M23" s="239"/>
      <c r="N23" s="226"/>
      <c r="O23" s="240"/>
      <c r="P23" s="241"/>
      <c r="Q23" s="240"/>
      <c r="R23" s="224"/>
      <c r="S23" s="249"/>
      <c r="T23" s="224"/>
      <c r="U23" s="250"/>
      <c r="V23" s="240"/>
      <c r="W23" s="251"/>
      <c r="X23" s="252"/>
      <c r="Y23" s="258"/>
      <c r="Z23" s="240"/>
      <c r="AA23" s="241"/>
      <c r="AB23" s="259"/>
      <c r="AC23" s="252"/>
      <c r="AD23" s="240"/>
      <c r="AE23" s="240"/>
      <c r="AF23" s="241"/>
      <c r="AG23" s="251"/>
      <c r="AH23" s="252"/>
      <c r="AI23" s="258"/>
      <c r="AJ23" s="269"/>
      <c r="AK23" s="270"/>
      <c r="AL23" s="271"/>
      <c r="AM23" s="272"/>
      <c r="AN23" s="273"/>
      <c r="AO23" s="283"/>
      <c r="AP23" s="284"/>
      <c r="AQ23" s="285"/>
      <c r="AR23" s="272"/>
      <c r="AS23" s="273"/>
      <c r="AT23" s="283"/>
      <c r="AU23" s="284"/>
      <c r="AV23" s="285"/>
      <c r="AW23" s="272"/>
      <c r="AX23" s="273"/>
      <c r="AY23" s="283"/>
      <c r="AZ23" s="284"/>
      <c r="BA23" s="285"/>
      <c r="BB23" s="277"/>
      <c r="BC23" s="278"/>
      <c r="BD23" s="286"/>
      <c r="BE23" s="88"/>
      <c r="BF23" s="287"/>
      <c r="BG23" s="272"/>
      <c r="BH23" s="273"/>
      <c r="BI23" s="283"/>
      <c r="BJ23" s="284"/>
      <c r="BK23" s="285"/>
      <c r="BL23" s="272"/>
      <c r="BM23" s="273"/>
      <c r="BN23" s="283"/>
      <c r="BO23" s="284"/>
      <c r="BP23" s="285"/>
      <c r="BQ23" s="272"/>
      <c r="BR23" s="273"/>
      <c r="BS23" s="283"/>
      <c r="BT23" s="284"/>
      <c r="BU23" s="285"/>
      <c r="BV23" s="302"/>
      <c r="BW23" s="303"/>
      <c r="BX23" s="303"/>
      <c r="BY23" s="304"/>
      <c r="BZ23" s="305"/>
    </row>
    <row r="24" ht="15" spans="1:78">
      <c r="A24" s="218"/>
      <c r="B24" s="219"/>
      <c r="C24" s="220"/>
      <c r="D24" s="221"/>
      <c r="E24" s="222"/>
      <c r="F24" s="222"/>
      <c r="G24" s="223"/>
      <c r="H24" s="224"/>
      <c r="I24" s="237"/>
      <c r="J24" s="223"/>
      <c r="K24" s="238"/>
      <c r="L24" s="223"/>
      <c r="M24" s="239"/>
      <c r="N24" s="226"/>
      <c r="O24" s="240"/>
      <c r="P24" s="241"/>
      <c r="Q24" s="240"/>
      <c r="R24" s="224"/>
      <c r="S24" s="249"/>
      <c r="T24" s="224"/>
      <c r="U24" s="250"/>
      <c r="V24" s="240"/>
      <c r="W24" s="251"/>
      <c r="X24" s="252"/>
      <c r="Y24" s="258"/>
      <c r="Z24" s="240"/>
      <c r="AA24" s="241"/>
      <c r="AB24" s="259"/>
      <c r="AC24" s="252"/>
      <c r="AD24" s="240"/>
      <c r="AE24" s="240"/>
      <c r="AF24" s="241"/>
      <c r="AG24" s="251"/>
      <c r="AH24" s="252"/>
      <c r="AI24" s="258"/>
      <c r="AJ24" s="269"/>
      <c r="AK24" s="270"/>
      <c r="AL24" s="271"/>
      <c r="AM24" s="272"/>
      <c r="AN24" s="273"/>
      <c r="AO24" s="283"/>
      <c r="AP24" s="284"/>
      <c r="AQ24" s="285"/>
      <c r="AR24" s="272"/>
      <c r="AS24" s="273"/>
      <c r="AT24" s="283"/>
      <c r="AU24" s="284"/>
      <c r="AV24" s="285"/>
      <c r="AW24" s="272"/>
      <c r="AX24" s="273"/>
      <c r="AY24" s="283"/>
      <c r="AZ24" s="284"/>
      <c r="BA24" s="285"/>
      <c r="BB24" s="277"/>
      <c r="BC24" s="278"/>
      <c r="BD24" s="286"/>
      <c r="BE24" s="88"/>
      <c r="BF24" s="287"/>
      <c r="BG24" s="272"/>
      <c r="BH24" s="273"/>
      <c r="BI24" s="283"/>
      <c r="BJ24" s="284"/>
      <c r="BK24" s="285"/>
      <c r="BL24" s="272"/>
      <c r="BM24" s="273"/>
      <c r="BN24" s="283"/>
      <c r="BO24" s="284"/>
      <c r="BP24" s="285"/>
      <c r="BQ24" s="272"/>
      <c r="BR24" s="273"/>
      <c r="BS24" s="283"/>
      <c r="BT24" s="284"/>
      <c r="BU24" s="285"/>
      <c r="BV24" s="302"/>
      <c r="BW24" s="303"/>
      <c r="BX24" s="303"/>
      <c r="BY24" s="304"/>
      <c r="BZ24" s="305"/>
    </row>
    <row r="25" ht="15" spans="1:78">
      <c r="A25" s="218"/>
      <c r="B25" s="219"/>
      <c r="C25" s="220"/>
      <c r="D25" s="221"/>
      <c r="E25" s="222"/>
      <c r="F25" s="222"/>
      <c r="G25" s="223"/>
      <c r="H25" s="224"/>
      <c r="I25" s="237"/>
      <c r="J25" s="223"/>
      <c r="K25" s="238"/>
      <c r="L25" s="223"/>
      <c r="M25" s="239"/>
      <c r="N25" s="226"/>
      <c r="O25" s="240"/>
      <c r="P25" s="241"/>
      <c r="Q25" s="240"/>
      <c r="R25" s="224"/>
      <c r="S25" s="249"/>
      <c r="T25" s="224"/>
      <c r="U25" s="250"/>
      <c r="V25" s="240"/>
      <c r="W25" s="251"/>
      <c r="X25" s="252"/>
      <c r="Y25" s="258"/>
      <c r="Z25" s="240"/>
      <c r="AA25" s="241"/>
      <c r="AB25" s="259"/>
      <c r="AC25" s="252"/>
      <c r="AD25" s="240"/>
      <c r="AE25" s="240"/>
      <c r="AF25" s="241"/>
      <c r="AG25" s="251"/>
      <c r="AH25" s="252"/>
      <c r="AI25" s="258"/>
      <c r="AJ25" s="269"/>
      <c r="AK25" s="270"/>
      <c r="AL25" s="271"/>
      <c r="AM25" s="272"/>
      <c r="AN25" s="273"/>
      <c r="AO25" s="283"/>
      <c r="AP25" s="284"/>
      <c r="AQ25" s="285"/>
      <c r="AR25" s="272"/>
      <c r="AS25" s="273"/>
      <c r="AT25" s="283"/>
      <c r="AU25" s="284"/>
      <c r="AV25" s="285"/>
      <c r="AW25" s="272"/>
      <c r="AX25" s="273"/>
      <c r="AY25" s="283"/>
      <c r="AZ25" s="284"/>
      <c r="BA25" s="285"/>
      <c r="BB25" s="277"/>
      <c r="BC25" s="278"/>
      <c r="BD25" s="286"/>
      <c r="BE25" s="88"/>
      <c r="BF25" s="287"/>
      <c r="BG25" s="272"/>
      <c r="BH25" s="273"/>
      <c r="BI25" s="283"/>
      <c r="BJ25" s="284"/>
      <c r="BK25" s="285"/>
      <c r="BL25" s="272"/>
      <c r="BM25" s="273"/>
      <c r="BN25" s="283"/>
      <c r="BO25" s="284"/>
      <c r="BP25" s="285"/>
      <c r="BQ25" s="272"/>
      <c r="BR25" s="273"/>
      <c r="BS25" s="283"/>
      <c r="BT25" s="284"/>
      <c r="BU25" s="285"/>
      <c r="BV25" s="302"/>
      <c r="BW25" s="303"/>
      <c r="BX25" s="303"/>
      <c r="BY25" s="304"/>
      <c r="BZ25" s="305"/>
    </row>
    <row r="26" ht="15" spans="1:78">
      <c r="A26" s="218"/>
      <c r="B26" s="219"/>
      <c r="C26" s="220"/>
      <c r="D26" s="221"/>
      <c r="E26" s="222"/>
      <c r="F26" s="222"/>
      <c r="G26" s="223"/>
      <c r="H26" s="224"/>
      <c r="I26" s="237"/>
      <c r="J26" s="223"/>
      <c r="K26" s="238"/>
      <c r="L26" s="223"/>
      <c r="M26" s="239"/>
      <c r="N26" s="226"/>
      <c r="O26" s="240"/>
      <c r="P26" s="241"/>
      <c r="Q26" s="240"/>
      <c r="R26" s="224"/>
      <c r="S26" s="249"/>
      <c r="T26" s="224"/>
      <c r="U26" s="250"/>
      <c r="V26" s="240"/>
      <c r="W26" s="251"/>
      <c r="X26" s="252"/>
      <c r="Y26" s="258"/>
      <c r="Z26" s="240"/>
      <c r="AA26" s="241"/>
      <c r="AB26" s="259"/>
      <c r="AC26" s="252"/>
      <c r="AD26" s="240"/>
      <c r="AE26" s="240"/>
      <c r="AF26" s="241"/>
      <c r="AG26" s="251"/>
      <c r="AH26" s="252"/>
      <c r="AI26" s="258"/>
      <c r="AJ26" s="269"/>
      <c r="AK26" s="270"/>
      <c r="AL26" s="271"/>
      <c r="AM26" s="272"/>
      <c r="AN26" s="273"/>
      <c r="AO26" s="283"/>
      <c r="AP26" s="284"/>
      <c r="AQ26" s="285"/>
      <c r="AR26" s="272"/>
      <c r="AS26" s="273"/>
      <c r="AT26" s="283"/>
      <c r="AU26" s="284"/>
      <c r="AV26" s="285"/>
      <c r="AW26" s="272"/>
      <c r="AX26" s="273"/>
      <c r="AY26" s="283"/>
      <c r="AZ26" s="284"/>
      <c r="BA26" s="285"/>
      <c r="BB26" s="277"/>
      <c r="BC26" s="278"/>
      <c r="BD26" s="286"/>
      <c r="BE26" s="88"/>
      <c r="BF26" s="287"/>
      <c r="BG26" s="272"/>
      <c r="BH26" s="273"/>
      <c r="BI26" s="283"/>
      <c r="BJ26" s="284"/>
      <c r="BK26" s="285"/>
      <c r="BL26" s="272"/>
      <c r="BM26" s="273"/>
      <c r="BN26" s="283"/>
      <c r="BO26" s="284"/>
      <c r="BP26" s="285"/>
      <c r="BQ26" s="272"/>
      <c r="BR26" s="273"/>
      <c r="BS26" s="283"/>
      <c r="BT26" s="284"/>
      <c r="BU26" s="285"/>
      <c r="BV26" s="302"/>
      <c r="BW26" s="303"/>
      <c r="BX26" s="303"/>
      <c r="BY26" s="304"/>
      <c r="BZ26" s="305"/>
    </row>
    <row r="27" ht="15" spans="1:78">
      <c r="A27" s="218"/>
      <c r="B27" s="219"/>
      <c r="C27" s="220"/>
      <c r="D27" s="221"/>
      <c r="E27" s="222"/>
      <c r="F27" s="222"/>
      <c r="G27" s="223"/>
      <c r="H27" s="224"/>
      <c r="I27" s="237"/>
      <c r="J27" s="223"/>
      <c r="K27" s="238"/>
      <c r="L27" s="223"/>
      <c r="M27" s="239"/>
      <c r="N27" s="226"/>
      <c r="O27" s="240"/>
      <c r="P27" s="241"/>
      <c r="Q27" s="240"/>
      <c r="R27" s="224"/>
      <c r="S27" s="249"/>
      <c r="T27" s="224"/>
      <c r="U27" s="250"/>
      <c r="V27" s="240"/>
      <c r="W27" s="251"/>
      <c r="X27" s="252"/>
      <c r="Y27" s="258"/>
      <c r="Z27" s="240"/>
      <c r="AA27" s="241"/>
      <c r="AB27" s="259"/>
      <c r="AC27" s="252"/>
      <c r="AD27" s="240"/>
      <c r="AE27" s="240"/>
      <c r="AF27" s="241"/>
      <c r="AG27" s="251"/>
      <c r="AH27" s="252"/>
      <c r="AI27" s="258"/>
      <c r="AJ27" s="269"/>
      <c r="AK27" s="270"/>
      <c r="AL27" s="271"/>
      <c r="AM27" s="272"/>
      <c r="AN27" s="273"/>
      <c r="AO27" s="283"/>
      <c r="AP27" s="284"/>
      <c r="AQ27" s="285"/>
      <c r="AR27" s="272"/>
      <c r="AS27" s="273"/>
      <c r="AT27" s="283"/>
      <c r="AU27" s="284"/>
      <c r="AV27" s="285"/>
      <c r="AW27" s="272"/>
      <c r="AX27" s="273"/>
      <c r="AY27" s="283"/>
      <c r="AZ27" s="284"/>
      <c r="BA27" s="285"/>
      <c r="BB27" s="277"/>
      <c r="BC27" s="278"/>
      <c r="BD27" s="286"/>
      <c r="BE27" s="88"/>
      <c r="BF27" s="287"/>
      <c r="BG27" s="272"/>
      <c r="BH27" s="273"/>
      <c r="BI27" s="283"/>
      <c r="BJ27" s="284"/>
      <c r="BK27" s="285"/>
      <c r="BL27" s="272"/>
      <c r="BM27" s="273"/>
      <c r="BN27" s="283"/>
      <c r="BO27" s="284"/>
      <c r="BP27" s="285"/>
      <c r="BQ27" s="272"/>
      <c r="BR27" s="273"/>
      <c r="BS27" s="283"/>
      <c r="BT27" s="284"/>
      <c r="BU27" s="285"/>
      <c r="BV27" s="302"/>
      <c r="BW27" s="303"/>
      <c r="BX27" s="303"/>
      <c r="BY27" s="304"/>
      <c r="BZ27" s="305"/>
    </row>
    <row r="28" ht="15" spans="1:78">
      <c r="A28" s="218"/>
      <c r="B28" s="219"/>
      <c r="C28" s="220"/>
      <c r="D28" s="221"/>
      <c r="E28" s="222"/>
      <c r="F28" s="222"/>
      <c r="G28" s="223"/>
      <c r="H28" s="224"/>
      <c r="I28" s="237"/>
      <c r="J28" s="223"/>
      <c r="K28" s="238"/>
      <c r="L28" s="223"/>
      <c r="M28" s="239"/>
      <c r="N28" s="226"/>
      <c r="O28" s="240"/>
      <c r="P28" s="241"/>
      <c r="Q28" s="240"/>
      <c r="R28" s="224"/>
      <c r="S28" s="249"/>
      <c r="T28" s="224"/>
      <c r="U28" s="250"/>
      <c r="V28" s="240"/>
      <c r="W28" s="251"/>
      <c r="X28" s="252"/>
      <c r="Y28" s="258"/>
      <c r="Z28" s="240"/>
      <c r="AA28" s="241"/>
      <c r="AB28" s="259"/>
      <c r="AC28" s="252"/>
      <c r="AD28" s="240"/>
      <c r="AE28" s="240"/>
      <c r="AF28" s="241"/>
      <c r="AG28" s="251"/>
      <c r="AH28" s="252"/>
      <c r="AI28" s="258"/>
      <c r="AJ28" s="269"/>
      <c r="AK28" s="270"/>
      <c r="AL28" s="271"/>
      <c r="AM28" s="272"/>
      <c r="AN28" s="273"/>
      <c r="AO28" s="283"/>
      <c r="AP28" s="284"/>
      <c r="AQ28" s="285"/>
      <c r="AR28" s="272"/>
      <c r="AS28" s="273"/>
      <c r="AT28" s="283"/>
      <c r="AU28" s="284"/>
      <c r="AV28" s="285"/>
      <c r="AW28" s="272"/>
      <c r="AX28" s="273"/>
      <c r="AY28" s="283"/>
      <c r="AZ28" s="284"/>
      <c r="BA28" s="285"/>
      <c r="BB28" s="277"/>
      <c r="BC28" s="278"/>
      <c r="BD28" s="286"/>
      <c r="BE28" s="88"/>
      <c r="BF28" s="287"/>
      <c r="BG28" s="272"/>
      <c r="BH28" s="273"/>
      <c r="BI28" s="283"/>
      <c r="BJ28" s="284"/>
      <c r="BK28" s="285"/>
      <c r="BL28" s="272"/>
      <c r="BM28" s="273"/>
      <c r="BN28" s="283"/>
      <c r="BO28" s="284"/>
      <c r="BP28" s="285"/>
      <c r="BQ28" s="272"/>
      <c r="BR28" s="273"/>
      <c r="BS28" s="283"/>
      <c r="BT28" s="284"/>
      <c r="BU28" s="285"/>
      <c r="BV28" s="302"/>
      <c r="BW28" s="303"/>
      <c r="BX28" s="303"/>
      <c r="BY28" s="304"/>
      <c r="BZ28" s="305"/>
    </row>
    <row r="29" ht="15" spans="1:78">
      <c r="A29" s="218"/>
      <c r="B29" s="219"/>
      <c r="C29" s="220"/>
      <c r="D29" s="221"/>
      <c r="E29" s="222"/>
      <c r="F29" s="222"/>
      <c r="G29" s="223"/>
      <c r="H29" s="224"/>
      <c r="I29" s="237"/>
      <c r="J29" s="223"/>
      <c r="K29" s="238"/>
      <c r="L29" s="223"/>
      <c r="M29" s="239"/>
      <c r="N29" s="226"/>
      <c r="O29" s="240"/>
      <c r="P29" s="241"/>
      <c r="Q29" s="240"/>
      <c r="R29" s="224"/>
      <c r="S29" s="249"/>
      <c r="T29" s="224"/>
      <c r="U29" s="250"/>
      <c r="V29" s="240"/>
      <c r="W29" s="251"/>
      <c r="X29" s="252"/>
      <c r="Y29" s="258"/>
      <c r="Z29" s="240"/>
      <c r="AA29" s="241"/>
      <c r="AB29" s="259"/>
      <c r="AC29" s="252"/>
      <c r="AD29" s="240"/>
      <c r="AE29" s="240"/>
      <c r="AF29" s="241"/>
      <c r="AG29" s="251"/>
      <c r="AH29" s="252"/>
      <c r="AI29" s="258"/>
      <c r="AJ29" s="269"/>
      <c r="AK29" s="270"/>
      <c r="AL29" s="271"/>
      <c r="AM29" s="272"/>
      <c r="AN29" s="273"/>
      <c r="AO29" s="283"/>
      <c r="AP29" s="284"/>
      <c r="AQ29" s="285"/>
      <c r="AR29" s="272"/>
      <c r="AS29" s="273"/>
      <c r="AT29" s="283"/>
      <c r="AU29" s="284"/>
      <c r="AV29" s="285"/>
      <c r="AW29" s="272"/>
      <c r="AX29" s="273"/>
      <c r="AY29" s="283"/>
      <c r="AZ29" s="284"/>
      <c r="BA29" s="285"/>
      <c r="BB29" s="277"/>
      <c r="BC29" s="278"/>
      <c r="BD29" s="286"/>
      <c r="BE29" s="88"/>
      <c r="BF29" s="287"/>
      <c r="BG29" s="272"/>
      <c r="BH29" s="273"/>
      <c r="BI29" s="283"/>
      <c r="BJ29" s="284"/>
      <c r="BK29" s="285"/>
      <c r="BL29" s="272"/>
      <c r="BM29" s="273"/>
      <c r="BN29" s="283"/>
      <c r="BO29" s="284"/>
      <c r="BP29" s="285"/>
      <c r="BQ29" s="272"/>
      <c r="BR29" s="273"/>
      <c r="BS29" s="283"/>
      <c r="BT29" s="284"/>
      <c r="BU29" s="285"/>
      <c r="BV29" s="302"/>
      <c r="BW29" s="303"/>
      <c r="BX29" s="303"/>
      <c r="BY29" s="304"/>
      <c r="BZ29" s="305"/>
    </row>
    <row r="30" ht="15" spans="1:78">
      <c r="A30" s="218"/>
      <c r="B30" s="219"/>
      <c r="C30" s="220"/>
      <c r="D30" s="221"/>
      <c r="E30" s="222"/>
      <c r="F30" s="222"/>
      <c r="G30" s="223"/>
      <c r="H30" s="224"/>
      <c r="I30" s="237"/>
      <c r="J30" s="223"/>
      <c r="K30" s="238"/>
      <c r="L30" s="223"/>
      <c r="M30" s="239"/>
      <c r="N30" s="226"/>
      <c r="O30" s="240"/>
      <c r="P30" s="241"/>
      <c r="Q30" s="240"/>
      <c r="R30" s="224"/>
      <c r="S30" s="249"/>
      <c r="T30" s="224"/>
      <c r="U30" s="250"/>
      <c r="V30" s="240"/>
      <c r="W30" s="251"/>
      <c r="X30" s="252"/>
      <c r="Y30" s="258"/>
      <c r="Z30" s="240"/>
      <c r="AA30" s="241"/>
      <c r="AB30" s="259"/>
      <c r="AC30" s="252"/>
      <c r="AD30" s="240"/>
      <c r="AE30" s="240"/>
      <c r="AF30" s="241"/>
      <c r="AG30" s="251"/>
      <c r="AH30" s="252"/>
      <c r="AI30" s="258"/>
      <c r="AJ30" s="269"/>
      <c r="AK30" s="270"/>
      <c r="AL30" s="271"/>
      <c r="AM30" s="272"/>
      <c r="AN30" s="273"/>
      <c r="AO30" s="283"/>
      <c r="AP30" s="284"/>
      <c r="AQ30" s="285"/>
      <c r="AR30" s="272"/>
      <c r="AS30" s="273"/>
      <c r="AT30" s="283"/>
      <c r="AU30" s="284"/>
      <c r="AV30" s="285"/>
      <c r="AW30" s="272"/>
      <c r="AX30" s="273"/>
      <c r="AY30" s="283"/>
      <c r="AZ30" s="284"/>
      <c r="BA30" s="285"/>
      <c r="BB30" s="277"/>
      <c r="BC30" s="278"/>
      <c r="BD30" s="286"/>
      <c r="BE30" s="88"/>
      <c r="BF30" s="287"/>
      <c r="BG30" s="272"/>
      <c r="BH30" s="273"/>
      <c r="BI30" s="283"/>
      <c r="BJ30" s="284"/>
      <c r="BK30" s="285"/>
      <c r="BL30" s="272"/>
      <c r="BM30" s="273"/>
      <c r="BN30" s="283"/>
      <c r="BO30" s="284"/>
      <c r="BP30" s="285"/>
      <c r="BQ30" s="272"/>
      <c r="BR30" s="273"/>
      <c r="BS30" s="283"/>
      <c r="BT30" s="284"/>
      <c r="BU30" s="285"/>
      <c r="BV30" s="302"/>
      <c r="BW30" s="303"/>
      <c r="BX30" s="303"/>
      <c r="BY30" s="304"/>
      <c r="BZ30" s="305"/>
    </row>
    <row r="31" ht="15" spans="1:78">
      <c r="A31" s="218"/>
      <c r="B31" s="219"/>
      <c r="C31" s="220"/>
      <c r="D31" s="221"/>
      <c r="E31" s="222"/>
      <c r="F31" s="222"/>
      <c r="G31" s="223"/>
      <c r="H31" s="224"/>
      <c r="I31" s="237"/>
      <c r="J31" s="223"/>
      <c r="K31" s="238"/>
      <c r="L31" s="223"/>
      <c r="M31" s="239"/>
      <c r="N31" s="226"/>
      <c r="O31" s="240"/>
      <c r="P31" s="241"/>
      <c r="Q31" s="240"/>
      <c r="R31" s="224"/>
      <c r="S31" s="249"/>
      <c r="T31" s="224"/>
      <c r="U31" s="250"/>
      <c r="V31" s="240"/>
      <c r="W31" s="251"/>
      <c r="X31" s="252"/>
      <c r="Y31" s="258"/>
      <c r="Z31" s="240"/>
      <c r="AA31" s="241"/>
      <c r="AB31" s="259"/>
      <c r="AC31" s="252"/>
      <c r="AD31" s="240"/>
      <c r="AE31" s="240"/>
      <c r="AF31" s="241"/>
      <c r="AG31" s="251"/>
      <c r="AH31" s="252"/>
      <c r="AI31" s="258"/>
      <c r="AJ31" s="269"/>
      <c r="AK31" s="270"/>
      <c r="AL31" s="271"/>
      <c r="AM31" s="272"/>
      <c r="AN31" s="273"/>
      <c r="AO31" s="283"/>
      <c r="AP31" s="284"/>
      <c r="AQ31" s="285"/>
      <c r="AR31" s="272"/>
      <c r="AS31" s="273"/>
      <c r="AT31" s="283"/>
      <c r="AU31" s="284"/>
      <c r="AV31" s="285"/>
      <c r="AW31" s="272"/>
      <c r="AX31" s="273"/>
      <c r="AY31" s="283"/>
      <c r="AZ31" s="284"/>
      <c r="BA31" s="285"/>
      <c r="BB31" s="277"/>
      <c r="BC31" s="278"/>
      <c r="BD31" s="286"/>
      <c r="BE31" s="88"/>
      <c r="BF31" s="287"/>
      <c r="BG31" s="272"/>
      <c r="BH31" s="273"/>
      <c r="BI31" s="283"/>
      <c r="BJ31" s="284"/>
      <c r="BK31" s="285"/>
      <c r="BL31" s="272"/>
      <c r="BM31" s="273"/>
      <c r="BN31" s="283"/>
      <c r="BO31" s="284"/>
      <c r="BP31" s="285"/>
      <c r="BQ31" s="272"/>
      <c r="BR31" s="273"/>
      <c r="BS31" s="283"/>
      <c r="BT31" s="284"/>
      <c r="BU31" s="285"/>
      <c r="BV31" s="302"/>
      <c r="BW31" s="303"/>
      <c r="BX31" s="303"/>
      <c r="BY31" s="304"/>
      <c r="BZ31" s="305"/>
    </row>
    <row r="32" ht="15" spans="1:78">
      <c r="A32" s="218"/>
      <c r="B32" s="219"/>
      <c r="C32" s="220"/>
      <c r="D32" s="221"/>
      <c r="E32" s="222"/>
      <c r="F32" s="222"/>
      <c r="G32" s="223"/>
      <c r="H32" s="224"/>
      <c r="I32" s="237"/>
      <c r="J32" s="223"/>
      <c r="K32" s="238"/>
      <c r="L32" s="223"/>
      <c r="M32" s="239"/>
      <c r="N32" s="226"/>
      <c r="O32" s="240"/>
      <c r="P32" s="241"/>
      <c r="Q32" s="240"/>
      <c r="R32" s="224"/>
      <c r="S32" s="249"/>
      <c r="T32" s="224"/>
      <c r="U32" s="250"/>
      <c r="V32" s="240"/>
      <c r="W32" s="251"/>
      <c r="X32" s="252"/>
      <c r="Y32" s="258"/>
      <c r="Z32" s="240"/>
      <c r="AA32" s="241"/>
      <c r="AB32" s="259"/>
      <c r="AC32" s="252"/>
      <c r="AD32" s="240"/>
      <c r="AE32" s="240"/>
      <c r="AF32" s="241"/>
      <c r="AG32" s="251"/>
      <c r="AH32" s="252"/>
      <c r="AI32" s="258"/>
      <c r="AJ32" s="269"/>
      <c r="AK32" s="270"/>
      <c r="AL32" s="271"/>
      <c r="AM32" s="272"/>
      <c r="AN32" s="273"/>
      <c r="AO32" s="283"/>
      <c r="AP32" s="284"/>
      <c r="AQ32" s="285"/>
      <c r="AR32" s="272"/>
      <c r="AS32" s="273"/>
      <c r="AT32" s="283"/>
      <c r="AU32" s="284"/>
      <c r="AV32" s="285"/>
      <c r="AW32" s="272"/>
      <c r="AX32" s="273"/>
      <c r="AY32" s="283"/>
      <c r="AZ32" s="284"/>
      <c r="BA32" s="285"/>
      <c r="BB32" s="277"/>
      <c r="BC32" s="278"/>
      <c r="BD32" s="286"/>
      <c r="BE32" s="88"/>
      <c r="BF32" s="287"/>
      <c r="BG32" s="272"/>
      <c r="BH32" s="273"/>
      <c r="BI32" s="283"/>
      <c r="BJ32" s="284"/>
      <c r="BK32" s="285"/>
      <c r="BL32" s="272"/>
      <c r="BM32" s="273"/>
      <c r="BN32" s="283"/>
      <c r="BO32" s="284"/>
      <c r="BP32" s="285"/>
      <c r="BQ32" s="272"/>
      <c r="BR32" s="273"/>
      <c r="BS32" s="283"/>
      <c r="BT32" s="284"/>
      <c r="BU32" s="285"/>
      <c r="BV32" s="302"/>
      <c r="BW32" s="303"/>
      <c r="BX32" s="303"/>
      <c r="BY32" s="304"/>
      <c r="BZ32" s="305"/>
    </row>
    <row r="33" ht="15" spans="1:78">
      <c r="A33" s="218"/>
      <c r="B33" s="219"/>
      <c r="C33" s="220"/>
      <c r="D33" s="221"/>
      <c r="E33" s="222"/>
      <c r="F33" s="222"/>
      <c r="G33" s="223"/>
      <c r="H33" s="224"/>
      <c r="I33" s="237"/>
      <c r="J33" s="223"/>
      <c r="K33" s="238"/>
      <c r="L33" s="223"/>
      <c r="M33" s="239"/>
      <c r="N33" s="226"/>
      <c r="O33" s="240"/>
      <c r="P33" s="241"/>
      <c r="Q33" s="240"/>
      <c r="R33" s="224"/>
      <c r="S33" s="249"/>
      <c r="T33" s="224"/>
      <c r="U33" s="250"/>
      <c r="V33" s="240"/>
      <c r="W33" s="251"/>
      <c r="X33" s="252"/>
      <c r="Y33" s="258"/>
      <c r="Z33" s="240"/>
      <c r="AA33" s="241"/>
      <c r="AB33" s="259"/>
      <c r="AC33" s="252"/>
      <c r="AD33" s="240"/>
      <c r="AE33" s="240"/>
      <c r="AF33" s="241"/>
      <c r="AG33" s="251"/>
      <c r="AH33" s="252"/>
      <c r="AI33" s="258"/>
      <c r="AJ33" s="269"/>
      <c r="AK33" s="270"/>
      <c r="AL33" s="271"/>
      <c r="AM33" s="272"/>
      <c r="AN33" s="273"/>
      <c r="AO33" s="283"/>
      <c r="AP33" s="284"/>
      <c r="AQ33" s="285"/>
      <c r="AR33" s="272"/>
      <c r="AS33" s="273"/>
      <c r="AT33" s="283"/>
      <c r="AU33" s="284"/>
      <c r="AV33" s="285"/>
      <c r="AW33" s="272"/>
      <c r="AX33" s="273"/>
      <c r="AY33" s="283"/>
      <c r="AZ33" s="284"/>
      <c r="BA33" s="285"/>
      <c r="BB33" s="277"/>
      <c r="BC33" s="278"/>
      <c r="BD33" s="286"/>
      <c r="BE33" s="88"/>
      <c r="BF33" s="287"/>
      <c r="BG33" s="272"/>
      <c r="BH33" s="273"/>
      <c r="BI33" s="283"/>
      <c r="BJ33" s="284"/>
      <c r="BK33" s="285"/>
      <c r="BL33" s="272"/>
      <c r="BM33" s="273"/>
      <c r="BN33" s="283"/>
      <c r="BO33" s="284"/>
      <c r="BP33" s="285"/>
      <c r="BQ33" s="272"/>
      <c r="BR33" s="273"/>
      <c r="BS33" s="283"/>
      <c r="BT33" s="284"/>
      <c r="BU33" s="285"/>
      <c r="BV33" s="302"/>
      <c r="BW33" s="303"/>
      <c r="BX33" s="303"/>
      <c r="BY33" s="304"/>
      <c r="BZ33" s="305"/>
    </row>
    <row r="34" ht="15" spans="1:78">
      <c r="A34" s="218"/>
      <c r="B34" s="219"/>
      <c r="C34" s="220"/>
      <c r="D34" s="221"/>
      <c r="E34" s="222"/>
      <c r="F34" s="222"/>
      <c r="G34" s="223"/>
      <c r="H34" s="224"/>
      <c r="I34" s="237"/>
      <c r="J34" s="223"/>
      <c r="K34" s="238"/>
      <c r="L34" s="223"/>
      <c r="M34" s="239"/>
      <c r="N34" s="226"/>
      <c r="O34" s="240"/>
      <c r="P34" s="241"/>
      <c r="Q34" s="240"/>
      <c r="R34" s="224"/>
      <c r="S34" s="249"/>
      <c r="T34" s="224"/>
      <c r="U34" s="250"/>
      <c r="V34" s="240"/>
      <c r="W34" s="251"/>
      <c r="X34" s="252"/>
      <c r="Y34" s="258"/>
      <c r="Z34" s="240"/>
      <c r="AA34" s="241"/>
      <c r="AB34" s="259"/>
      <c r="AC34" s="252"/>
      <c r="AD34" s="240"/>
      <c r="AE34" s="240"/>
      <c r="AF34" s="241"/>
      <c r="AG34" s="251"/>
      <c r="AH34" s="252"/>
      <c r="AI34" s="258"/>
      <c r="AJ34" s="269"/>
      <c r="AK34" s="270"/>
      <c r="AL34" s="271"/>
      <c r="AM34" s="272"/>
      <c r="AN34" s="273"/>
      <c r="AO34" s="283"/>
      <c r="AP34" s="284"/>
      <c r="AQ34" s="285"/>
      <c r="AR34" s="272"/>
      <c r="AS34" s="273"/>
      <c r="AT34" s="283"/>
      <c r="AU34" s="284"/>
      <c r="AV34" s="285"/>
      <c r="AW34" s="272"/>
      <c r="AX34" s="273"/>
      <c r="AY34" s="283"/>
      <c r="AZ34" s="284"/>
      <c r="BA34" s="285"/>
      <c r="BB34" s="277"/>
      <c r="BC34" s="278"/>
      <c r="BD34" s="286"/>
      <c r="BE34" s="88"/>
      <c r="BF34" s="287"/>
      <c r="BG34" s="272"/>
      <c r="BH34" s="273"/>
      <c r="BI34" s="283"/>
      <c r="BJ34" s="284"/>
      <c r="BK34" s="285"/>
      <c r="BL34" s="272"/>
      <c r="BM34" s="273"/>
      <c r="BN34" s="283"/>
      <c r="BO34" s="284"/>
      <c r="BP34" s="285"/>
      <c r="BQ34" s="272"/>
      <c r="BR34" s="273"/>
      <c r="BS34" s="283"/>
      <c r="BT34" s="284"/>
      <c r="BU34" s="285"/>
      <c r="BV34" s="302"/>
      <c r="BW34" s="303"/>
      <c r="BX34" s="303"/>
      <c r="BY34" s="304"/>
      <c r="BZ34" s="305"/>
    </row>
    <row r="35" ht="15" spans="1:78">
      <c r="A35" s="218"/>
      <c r="B35" s="219"/>
      <c r="C35" s="220"/>
      <c r="D35" s="221"/>
      <c r="E35" s="222"/>
      <c r="F35" s="222"/>
      <c r="G35" s="223"/>
      <c r="H35" s="224"/>
      <c r="I35" s="237"/>
      <c r="J35" s="223"/>
      <c r="K35" s="238"/>
      <c r="L35" s="223"/>
      <c r="M35" s="239"/>
      <c r="N35" s="226"/>
      <c r="O35" s="240"/>
      <c r="P35" s="241"/>
      <c r="Q35" s="240"/>
      <c r="R35" s="224"/>
      <c r="S35" s="249"/>
      <c r="T35" s="224"/>
      <c r="U35" s="250"/>
      <c r="V35" s="240"/>
      <c r="W35" s="251"/>
      <c r="X35" s="252"/>
      <c r="Y35" s="258"/>
      <c r="Z35" s="240"/>
      <c r="AA35" s="241"/>
      <c r="AB35" s="259"/>
      <c r="AC35" s="252"/>
      <c r="AD35" s="240"/>
      <c r="AE35" s="240"/>
      <c r="AF35" s="241"/>
      <c r="AG35" s="251"/>
      <c r="AH35" s="252"/>
      <c r="AI35" s="258"/>
      <c r="AJ35" s="223"/>
      <c r="AK35" s="276"/>
      <c r="AL35" s="224"/>
      <c r="AM35" s="272"/>
      <c r="AN35" s="273"/>
      <c r="AO35" s="283"/>
      <c r="AP35" s="284"/>
      <c r="AQ35" s="285"/>
      <c r="AR35" s="272"/>
      <c r="AS35" s="273"/>
      <c r="AT35" s="283"/>
      <c r="AU35" s="284"/>
      <c r="AV35" s="285"/>
      <c r="AW35" s="272"/>
      <c r="AX35" s="273"/>
      <c r="AY35" s="283"/>
      <c r="AZ35" s="284"/>
      <c r="BA35" s="285"/>
      <c r="BB35" s="277"/>
      <c r="BC35" s="278"/>
      <c r="BD35" s="286"/>
      <c r="BE35" s="88"/>
      <c r="BF35" s="287"/>
      <c r="BG35" s="272"/>
      <c r="BH35" s="273"/>
      <c r="BI35" s="283"/>
      <c r="BJ35" s="284"/>
      <c r="BK35" s="285"/>
      <c r="BL35" s="272"/>
      <c r="BM35" s="273"/>
      <c r="BN35" s="283"/>
      <c r="BO35" s="284"/>
      <c r="BP35" s="285"/>
      <c r="BQ35" s="272"/>
      <c r="BR35" s="273"/>
      <c r="BS35" s="283"/>
      <c r="BT35" s="284"/>
      <c r="BU35" s="285"/>
      <c r="BV35" s="302"/>
      <c r="BW35" s="303"/>
      <c r="BX35" s="303"/>
      <c r="BY35" s="304"/>
      <c r="BZ35" s="305"/>
    </row>
    <row r="36" ht="15" spans="1:78">
      <c r="A36" s="218"/>
      <c r="B36" s="219"/>
      <c r="C36" s="225"/>
      <c r="D36" s="226"/>
      <c r="E36" s="227"/>
      <c r="F36" s="227"/>
      <c r="G36" s="223"/>
      <c r="H36" s="224"/>
      <c r="I36" s="237"/>
      <c r="J36" s="223"/>
      <c r="K36" s="238"/>
      <c r="L36" s="223"/>
      <c r="M36" s="239"/>
      <c r="N36" s="226"/>
      <c r="O36" s="240"/>
      <c r="P36" s="241"/>
      <c r="Q36" s="240"/>
      <c r="R36" s="224"/>
      <c r="S36" s="249"/>
      <c r="T36" s="224"/>
      <c r="U36" s="250"/>
      <c r="V36" s="240"/>
      <c r="W36" s="251"/>
      <c r="X36" s="252"/>
      <c r="Y36" s="258"/>
      <c r="Z36" s="240"/>
      <c r="AA36" s="241"/>
      <c r="AB36" s="259"/>
      <c r="AC36" s="252"/>
      <c r="AD36" s="240"/>
      <c r="AE36" s="240"/>
      <c r="AF36" s="241"/>
      <c r="AG36" s="251"/>
      <c r="AH36" s="252"/>
      <c r="AI36" s="258"/>
      <c r="AJ36" s="223"/>
      <c r="AK36" s="276"/>
      <c r="AL36" s="224"/>
      <c r="AM36" s="277"/>
      <c r="AN36" s="278"/>
      <c r="AO36" s="286"/>
      <c r="AP36" s="88"/>
      <c r="AQ36" s="287"/>
      <c r="AR36" s="277"/>
      <c r="AS36" s="278"/>
      <c r="AT36" s="286"/>
      <c r="AU36" s="88"/>
      <c r="AV36" s="287"/>
      <c r="AW36" s="277"/>
      <c r="AX36" s="278"/>
      <c r="AY36" s="286"/>
      <c r="AZ36" s="88"/>
      <c r="BA36" s="287"/>
      <c r="BB36" s="277"/>
      <c r="BC36" s="278"/>
      <c r="BD36" s="286"/>
      <c r="BE36" s="88"/>
      <c r="BF36" s="287"/>
      <c r="BG36" s="272"/>
      <c r="BH36" s="273"/>
      <c r="BI36" s="283"/>
      <c r="BJ36" s="284"/>
      <c r="BK36" s="285"/>
      <c r="BL36" s="272"/>
      <c r="BM36" s="273"/>
      <c r="BN36" s="283"/>
      <c r="BO36" s="284"/>
      <c r="BP36" s="285"/>
      <c r="BQ36" s="272"/>
      <c r="BR36" s="273"/>
      <c r="BS36" s="283"/>
      <c r="BT36" s="284"/>
      <c r="BU36" s="285"/>
      <c r="BV36" s="302"/>
      <c r="BW36" s="303"/>
      <c r="BX36" s="303"/>
      <c r="BY36" s="304"/>
      <c r="BZ36" s="305"/>
    </row>
    <row r="37" ht="15" spans="1:78">
      <c r="A37" s="218"/>
      <c r="B37" s="219"/>
      <c r="C37" s="225"/>
      <c r="D37" s="226"/>
      <c r="E37" s="227"/>
      <c r="F37" s="227"/>
      <c r="G37" s="223"/>
      <c r="H37" s="224"/>
      <c r="I37" s="237"/>
      <c r="J37" s="223"/>
      <c r="K37" s="238"/>
      <c r="L37" s="223"/>
      <c r="M37" s="239"/>
      <c r="N37" s="226"/>
      <c r="O37" s="240"/>
      <c r="P37" s="241"/>
      <c r="Q37" s="240"/>
      <c r="R37" s="224"/>
      <c r="S37" s="249"/>
      <c r="T37" s="224"/>
      <c r="U37" s="250"/>
      <c r="V37" s="240"/>
      <c r="W37" s="251"/>
      <c r="X37" s="252"/>
      <c r="Y37" s="258"/>
      <c r="Z37" s="240"/>
      <c r="AA37" s="241"/>
      <c r="AB37" s="259"/>
      <c r="AC37" s="252"/>
      <c r="AD37" s="240"/>
      <c r="AE37" s="240"/>
      <c r="AF37" s="241"/>
      <c r="AG37" s="251"/>
      <c r="AH37" s="252"/>
      <c r="AI37" s="258"/>
      <c r="AJ37" s="269"/>
      <c r="AK37" s="270"/>
      <c r="AL37" s="271"/>
      <c r="AM37" s="277"/>
      <c r="AN37" s="278"/>
      <c r="AO37" s="286"/>
      <c r="AP37" s="88"/>
      <c r="AQ37" s="287"/>
      <c r="AR37" s="277"/>
      <c r="AS37" s="278"/>
      <c r="AT37" s="286"/>
      <c r="AU37" s="88"/>
      <c r="AV37" s="287"/>
      <c r="AW37" s="277"/>
      <c r="AX37" s="278"/>
      <c r="AY37" s="286"/>
      <c r="AZ37" s="88"/>
      <c r="BA37" s="287"/>
      <c r="BB37" s="277"/>
      <c r="BC37" s="278"/>
      <c r="BD37" s="286"/>
      <c r="BE37" s="88"/>
      <c r="BF37" s="287"/>
      <c r="BG37" s="272"/>
      <c r="BH37" s="273"/>
      <c r="BI37" s="283"/>
      <c r="BJ37" s="284"/>
      <c r="BK37" s="285"/>
      <c r="BL37" s="272"/>
      <c r="BM37" s="273"/>
      <c r="BN37" s="283"/>
      <c r="BO37" s="284"/>
      <c r="BP37" s="285"/>
      <c r="BQ37" s="272"/>
      <c r="BR37" s="273"/>
      <c r="BS37" s="283"/>
      <c r="BT37" s="284"/>
      <c r="BU37" s="285"/>
      <c r="BV37" s="302"/>
      <c r="BW37" s="303"/>
      <c r="BX37" s="303"/>
      <c r="BY37" s="304"/>
      <c r="BZ37" s="305"/>
    </row>
    <row r="38" ht="15" spans="1:78">
      <c r="A38" s="218"/>
      <c r="B38" s="219"/>
      <c r="C38" s="225"/>
      <c r="D38" s="226"/>
      <c r="E38" s="227"/>
      <c r="F38" s="227"/>
      <c r="G38" s="223"/>
      <c r="H38" s="224"/>
      <c r="I38" s="237"/>
      <c r="J38" s="223"/>
      <c r="K38" s="238"/>
      <c r="L38" s="223"/>
      <c r="M38" s="239"/>
      <c r="N38" s="226"/>
      <c r="O38" s="240"/>
      <c r="P38" s="241"/>
      <c r="Q38" s="240"/>
      <c r="R38" s="224"/>
      <c r="S38" s="249"/>
      <c r="T38" s="224"/>
      <c r="U38" s="250"/>
      <c r="V38" s="240"/>
      <c r="W38" s="251"/>
      <c r="X38" s="252"/>
      <c r="Y38" s="258"/>
      <c r="Z38" s="240"/>
      <c r="AA38" s="241"/>
      <c r="AB38" s="259"/>
      <c r="AC38" s="252"/>
      <c r="AD38" s="240"/>
      <c r="AE38" s="240"/>
      <c r="AF38" s="241"/>
      <c r="AG38" s="251"/>
      <c r="AH38" s="252"/>
      <c r="AI38" s="258"/>
      <c r="AJ38" s="269"/>
      <c r="AK38" s="270"/>
      <c r="AL38" s="271"/>
      <c r="AM38" s="277"/>
      <c r="AN38" s="278"/>
      <c r="AO38" s="286"/>
      <c r="AP38" s="88"/>
      <c r="AQ38" s="287"/>
      <c r="AR38" s="277"/>
      <c r="AS38" s="278"/>
      <c r="AT38" s="286"/>
      <c r="AU38" s="88"/>
      <c r="AV38" s="287"/>
      <c r="AW38" s="277"/>
      <c r="AX38" s="278"/>
      <c r="AY38" s="286"/>
      <c r="AZ38" s="88"/>
      <c r="BA38" s="287"/>
      <c r="BB38" s="277"/>
      <c r="BC38" s="278"/>
      <c r="BD38" s="286"/>
      <c r="BE38" s="88"/>
      <c r="BF38" s="287"/>
      <c r="BG38" s="272"/>
      <c r="BH38" s="273"/>
      <c r="BI38" s="283"/>
      <c r="BJ38" s="284"/>
      <c r="BK38" s="285"/>
      <c r="BL38" s="272"/>
      <c r="BM38" s="273"/>
      <c r="BN38" s="283"/>
      <c r="BO38" s="284"/>
      <c r="BP38" s="285"/>
      <c r="BQ38" s="272"/>
      <c r="BR38" s="273"/>
      <c r="BS38" s="283"/>
      <c r="BT38" s="284"/>
      <c r="BU38" s="285"/>
      <c r="BV38" s="302"/>
      <c r="BW38" s="303"/>
      <c r="BX38" s="303"/>
      <c r="BY38" s="304"/>
      <c r="BZ38" s="305"/>
    </row>
    <row r="39" ht="15" spans="1:78">
      <c r="A39" s="218"/>
      <c r="B39" s="219"/>
      <c r="C39" s="225"/>
      <c r="D39" s="226"/>
      <c r="E39" s="227"/>
      <c r="F39" s="227"/>
      <c r="G39" s="223"/>
      <c r="H39" s="224"/>
      <c r="I39" s="237"/>
      <c r="J39" s="223"/>
      <c r="K39" s="238"/>
      <c r="L39" s="223"/>
      <c r="M39" s="239"/>
      <c r="N39" s="226"/>
      <c r="O39" s="240"/>
      <c r="P39" s="241"/>
      <c r="Q39" s="240"/>
      <c r="R39" s="224"/>
      <c r="S39" s="249"/>
      <c r="T39" s="224"/>
      <c r="U39" s="250"/>
      <c r="V39" s="240"/>
      <c r="W39" s="251"/>
      <c r="X39" s="252"/>
      <c r="Y39" s="258"/>
      <c r="Z39" s="240"/>
      <c r="AA39" s="241"/>
      <c r="AB39" s="259"/>
      <c r="AC39" s="252"/>
      <c r="AD39" s="240"/>
      <c r="AE39" s="240"/>
      <c r="AF39" s="241"/>
      <c r="AG39" s="251"/>
      <c r="AH39" s="252"/>
      <c r="AI39" s="258"/>
      <c r="AJ39" s="269"/>
      <c r="AK39" s="270"/>
      <c r="AL39" s="271"/>
      <c r="AM39" s="277"/>
      <c r="AN39" s="278"/>
      <c r="AO39" s="286"/>
      <c r="AP39" s="88"/>
      <c r="AQ39" s="287"/>
      <c r="AR39" s="277"/>
      <c r="AS39" s="278"/>
      <c r="AT39" s="286"/>
      <c r="AU39" s="88"/>
      <c r="AV39" s="287"/>
      <c r="AW39" s="277"/>
      <c r="AX39" s="278"/>
      <c r="AY39" s="286"/>
      <c r="AZ39" s="88"/>
      <c r="BA39" s="287"/>
      <c r="BB39" s="277"/>
      <c r="BC39" s="278"/>
      <c r="BD39" s="286"/>
      <c r="BE39" s="88"/>
      <c r="BF39" s="287"/>
      <c r="BG39" s="272"/>
      <c r="BH39" s="273"/>
      <c r="BI39" s="283"/>
      <c r="BJ39" s="284"/>
      <c r="BK39" s="285"/>
      <c r="BL39" s="272"/>
      <c r="BM39" s="273"/>
      <c r="BN39" s="283"/>
      <c r="BO39" s="284"/>
      <c r="BP39" s="285"/>
      <c r="BQ39" s="272"/>
      <c r="BR39" s="273"/>
      <c r="BS39" s="283"/>
      <c r="BT39" s="284"/>
      <c r="BU39" s="285"/>
      <c r="BV39" s="302"/>
      <c r="BW39" s="303"/>
      <c r="BX39" s="303"/>
      <c r="BY39" s="304"/>
      <c r="BZ39" s="305"/>
    </row>
    <row r="40" ht="15" spans="1:78">
      <c r="A40" s="218"/>
      <c r="B40" s="219"/>
      <c r="C40" s="225"/>
      <c r="D40" s="226"/>
      <c r="E40" s="227"/>
      <c r="F40" s="227"/>
      <c r="G40" s="223"/>
      <c r="H40" s="224"/>
      <c r="I40" s="237"/>
      <c r="J40" s="223"/>
      <c r="K40" s="238"/>
      <c r="L40" s="223"/>
      <c r="M40" s="239"/>
      <c r="N40" s="226"/>
      <c r="O40" s="240"/>
      <c r="P40" s="241"/>
      <c r="Q40" s="240"/>
      <c r="R40" s="224"/>
      <c r="S40" s="249"/>
      <c r="T40" s="224"/>
      <c r="U40" s="250"/>
      <c r="V40" s="240"/>
      <c r="W40" s="251"/>
      <c r="X40" s="252"/>
      <c r="Y40" s="258"/>
      <c r="Z40" s="240"/>
      <c r="AA40" s="241"/>
      <c r="AB40" s="259"/>
      <c r="AC40" s="252"/>
      <c r="AD40" s="240"/>
      <c r="AE40" s="240"/>
      <c r="AF40" s="241"/>
      <c r="AG40" s="251"/>
      <c r="AH40" s="252"/>
      <c r="AI40" s="258"/>
      <c r="AJ40" s="269"/>
      <c r="AK40" s="270"/>
      <c r="AL40" s="271"/>
      <c r="AM40" s="277"/>
      <c r="AN40" s="278"/>
      <c r="AO40" s="286"/>
      <c r="AP40" s="88"/>
      <c r="AQ40" s="287"/>
      <c r="AR40" s="277"/>
      <c r="AS40" s="278"/>
      <c r="AT40" s="286"/>
      <c r="AU40" s="88"/>
      <c r="AV40" s="287"/>
      <c r="AW40" s="277"/>
      <c r="AX40" s="278"/>
      <c r="AY40" s="286"/>
      <c r="AZ40" s="88"/>
      <c r="BA40" s="287"/>
      <c r="BB40" s="277"/>
      <c r="BC40" s="278"/>
      <c r="BD40" s="286"/>
      <c r="BE40" s="88"/>
      <c r="BF40" s="287"/>
      <c r="BG40" s="272"/>
      <c r="BH40" s="273"/>
      <c r="BI40" s="283"/>
      <c r="BJ40" s="284"/>
      <c r="BK40" s="285"/>
      <c r="BL40" s="272"/>
      <c r="BM40" s="273"/>
      <c r="BN40" s="283"/>
      <c r="BO40" s="284"/>
      <c r="BP40" s="285"/>
      <c r="BQ40" s="272"/>
      <c r="BR40" s="273"/>
      <c r="BS40" s="283"/>
      <c r="BT40" s="284"/>
      <c r="BU40" s="285"/>
      <c r="BV40" s="302"/>
      <c r="BW40" s="303"/>
      <c r="BX40" s="303"/>
      <c r="BY40" s="304"/>
      <c r="BZ40" s="305"/>
    </row>
    <row r="41" ht="15" spans="1:78">
      <c r="A41" s="218"/>
      <c r="B41" s="219"/>
      <c r="C41" s="225"/>
      <c r="D41" s="226"/>
      <c r="E41" s="227"/>
      <c r="F41" s="227"/>
      <c r="G41" s="223"/>
      <c r="H41" s="224"/>
      <c r="I41" s="237"/>
      <c r="J41" s="223"/>
      <c r="K41" s="238"/>
      <c r="L41" s="223"/>
      <c r="M41" s="239"/>
      <c r="N41" s="226"/>
      <c r="O41" s="240"/>
      <c r="P41" s="241"/>
      <c r="Q41" s="240"/>
      <c r="R41" s="224"/>
      <c r="S41" s="249"/>
      <c r="T41" s="224"/>
      <c r="U41" s="250"/>
      <c r="V41" s="240"/>
      <c r="W41" s="251"/>
      <c r="X41" s="252"/>
      <c r="Y41" s="258"/>
      <c r="Z41" s="240"/>
      <c r="AA41" s="241"/>
      <c r="AB41" s="259"/>
      <c r="AC41" s="252"/>
      <c r="AD41" s="240"/>
      <c r="AE41" s="240"/>
      <c r="AF41" s="241"/>
      <c r="AG41" s="251"/>
      <c r="AH41" s="252"/>
      <c r="AI41" s="258"/>
      <c r="AJ41" s="269"/>
      <c r="AK41" s="270"/>
      <c r="AL41" s="271"/>
      <c r="AM41" s="277"/>
      <c r="AN41" s="278"/>
      <c r="AO41" s="286"/>
      <c r="AP41" s="88"/>
      <c r="AQ41" s="287"/>
      <c r="AR41" s="277"/>
      <c r="AS41" s="278"/>
      <c r="AT41" s="286"/>
      <c r="AU41" s="88"/>
      <c r="AV41" s="287"/>
      <c r="AW41" s="277"/>
      <c r="AX41" s="278"/>
      <c r="AY41" s="286"/>
      <c r="AZ41" s="88"/>
      <c r="BA41" s="287"/>
      <c r="BB41" s="277"/>
      <c r="BC41" s="278"/>
      <c r="BD41" s="286"/>
      <c r="BE41" s="88"/>
      <c r="BF41" s="287"/>
      <c r="BG41" s="272"/>
      <c r="BH41" s="273"/>
      <c r="BI41" s="283"/>
      <c r="BJ41" s="284"/>
      <c r="BK41" s="285"/>
      <c r="BL41" s="272"/>
      <c r="BM41" s="273"/>
      <c r="BN41" s="283"/>
      <c r="BO41" s="284"/>
      <c r="BP41" s="285"/>
      <c r="BQ41" s="272"/>
      <c r="BR41" s="273"/>
      <c r="BS41" s="283"/>
      <c r="BT41" s="284"/>
      <c r="BU41" s="285"/>
      <c r="BV41" s="302"/>
      <c r="BW41" s="303"/>
      <c r="BX41" s="303"/>
      <c r="BY41" s="304"/>
      <c r="BZ41" s="305"/>
    </row>
    <row r="42" ht="15" spans="1:78">
      <c r="A42" s="218"/>
      <c r="B42" s="219"/>
      <c r="C42" s="225"/>
      <c r="D42" s="226"/>
      <c r="E42" s="227"/>
      <c r="F42" s="227"/>
      <c r="G42" s="223"/>
      <c r="H42" s="224"/>
      <c r="I42" s="237"/>
      <c r="J42" s="223"/>
      <c r="K42" s="238"/>
      <c r="L42" s="223"/>
      <c r="M42" s="239"/>
      <c r="N42" s="226"/>
      <c r="O42" s="240"/>
      <c r="P42" s="241"/>
      <c r="Q42" s="240"/>
      <c r="R42" s="224"/>
      <c r="S42" s="249"/>
      <c r="T42" s="224"/>
      <c r="U42" s="250"/>
      <c r="V42" s="240"/>
      <c r="W42" s="251"/>
      <c r="X42" s="252"/>
      <c r="Y42" s="258"/>
      <c r="Z42" s="240"/>
      <c r="AA42" s="241"/>
      <c r="AB42" s="259"/>
      <c r="AC42" s="252"/>
      <c r="AD42" s="240"/>
      <c r="AE42" s="240"/>
      <c r="AF42" s="241"/>
      <c r="AG42" s="251"/>
      <c r="AH42" s="252"/>
      <c r="AI42" s="258"/>
      <c r="AJ42" s="269"/>
      <c r="AK42" s="270"/>
      <c r="AL42" s="271"/>
      <c r="AM42" s="277"/>
      <c r="AN42" s="278"/>
      <c r="AO42" s="286"/>
      <c r="AP42" s="88"/>
      <c r="AQ42" s="287"/>
      <c r="AR42" s="277"/>
      <c r="AS42" s="278"/>
      <c r="AT42" s="286"/>
      <c r="AU42" s="88"/>
      <c r="AV42" s="287"/>
      <c r="AW42" s="277"/>
      <c r="AX42" s="278"/>
      <c r="AY42" s="286"/>
      <c r="AZ42" s="88"/>
      <c r="BA42" s="287"/>
      <c r="BB42" s="277"/>
      <c r="BC42" s="278"/>
      <c r="BD42" s="286"/>
      <c r="BE42" s="88"/>
      <c r="BF42" s="287"/>
      <c r="BG42" s="272"/>
      <c r="BH42" s="273"/>
      <c r="BI42" s="283"/>
      <c r="BJ42" s="284"/>
      <c r="BK42" s="285"/>
      <c r="BL42" s="272"/>
      <c r="BM42" s="273"/>
      <c r="BN42" s="283"/>
      <c r="BO42" s="284"/>
      <c r="BP42" s="285"/>
      <c r="BQ42" s="272"/>
      <c r="BR42" s="273"/>
      <c r="BS42" s="283"/>
      <c r="BT42" s="284"/>
      <c r="BU42" s="285"/>
      <c r="BV42" s="302"/>
      <c r="BW42" s="303"/>
      <c r="BX42" s="303"/>
      <c r="BY42" s="304"/>
      <c r="BZ42" s="305"/>
    </row>
    <row r="43" ht="15" spans="1:78">
      <c r="A43" s="218"/>
      <c r="B43" s="219"/>
      <c r="C43" s="225"/>
      <c r="D43" s="226"/>
      <c r="E43" s="227"/>
      <c r="F43" s="227"/>
      <c r="G43" s="223"/>
      <c r="H43" s="224"/>
      <c r="I43" s="237"/>
      <c r="J43" s="223"/>
      <c r="K43" s="238"/>
      <c r="L43" s="223"/>
      <c r="M43" s="239"/>
      <c r="N43" s="226"/>
      <c r="O43" s="240"/>
      <c r="P43" s="241"/>
      <c r="Q43" s="240"/>
      <c r="R43" s="224"/>
      <c r="S43" s="249"/>
      <c r="T43" s="224"/>
      <c r="U43" s="250"/>
      <c r="V43" s="240"/>
      <c r="W43" s="251"/>
      <c r="X43" s="252"/>
      <c r="Y43" s="258"/>
      <c r="Z43" s="240"/>
      <c r="AA43" s="241"/>
      <c r="AB43" s="259"/>
      <c r="AC43" s="252"/>
      <c r="AD43" s="240"/>
      <c r="AE43" s="240"/>
      <c r="AF43" s="241"/>
      <c r="AG43" s="251"/>
      <c r="AH43" s="252"/>
      <c r="AI43" s="258"/>
      <c r="AJ43" s="269"/>
      <c r="AK43" s="270"/>
      <c r="AL43" s="271"/>
      <c r="AM43" s="277"/>
      <c r="AN43" s="278"/>
      <c r="AO43" s="286"/>
      <c r="AP43" s="88"/>
      <c r="AQ43" s="287"/>
      <c r="AR43" s="277"/>
      <c r="AS43" s="278"/>
      <c r="AT43" s="286"/>
      <c r="AU43" s="88"/>
      <c r="AV43" s="287"/>
      <c r="AW43" s="277"/>
      <c r="AX43" s="278"/>
      <c r="AY43" s="286"/>
      <c r="AZ43" s="88"/>
      <c r="BA43" s="287"/>
      <c r="BB43" s="277"/>
      <c r="BC43" s="278"/>
      <c r="BD43" s="286"/>
      <c r="BE43" s="88"/>
      <c r="BF43" s="287"/>
      <c r="BG43" s="272"/>
      <c r="BH43" s="273"/>
      <c r="BI43" s="283"/>
      <c r="BJ43" s="284"/>
      <c r="BK43" s="285"/>
      <c r="BL43" s="272"/>
      <c r="BM43" s="273"/>
      <c r="BN43" s="283"/>
      <c r="BO43" s="284"/>
      <c r="BP43" s="285"/>
      <c r="BQ43" s="272"/>
      <c r="BR43" s="273"/>
      <c r="BS43" s="283"/>
      <c r="BT43" s="284"/>
      <c r="BU43" s="285"/>
      <c r="BV43" s="302"/>
      <c r="BW43" s="303"/>
      <c r="BX43" s="303"/>
      <c r="BY43" s="304"/>
      <c r="BZ43" s="305"/>
    </row>
    <row r="44" ht="15" spans="1:78">
      <c r="A44" s="218"/>
      <c r="B44" s="219"/>
      <c r="C44" s="225"/>
      <c r="D44" s="226"/>
      <c r="E44" s="227"/>
      <c r="F44" s="227"/>
      <c r="G44" s="223"/>
      <c r="H44" s="224"/>
      <c r="I44" s="237"/>
      <c r="J44" s="223"/>
      <c r="K44" s="238"/>
      <c r="L44" s="223"/>
      <c r="M44" s="239"/>
      <c r="N44" s="226"/>
      <c r="O44" s="240"/>
      <c r="P44" s="241"/>
      <c r="Q44" s="240"/>
      <c r="R44" s="224"/>
      <c r="S44" s="249"/>
      <c r="T44" s="224"/>
      <c r="U44" s="250"/>
      <c r="V44" s="240"/>
      <c r="W44" s="251"/>
      <c r="X44" s="252"/>
      <c r="Y44" s="258"/>
      <c r="Z44" s="240"/>
      <c r="AA44" s="241"/>
      <c r="AB44" s="259"/>
      <c r="AC44" s="252"/>
      <c r="AD44" s="240"/>
      <c r="AE44" s="240"/>
      <c r="AF44" s="241"/>
      <c r="AG44" s="251"/>
      <c r="AH44" s="252"/>
      <c r="AI44" s="258"/>
      <c r="AJ44" s="269"/>
      <c r="AK44" s="270"/>
      <c r="AL44" s="271"/>
      <c r="AM44" s="277"/>
      <c r="AN44" s="278"/>
      <c r="AO44" s="286"/>
      <c r="AP44" s="88"/>
      <c r="AQ44" s="287"/>
      <c r="AR44" s="277"/>
      <c r="AS44" s="278"/>
      <c r="AT44" s="286"/>
      <c r="AU44" s="88"/>
      <c r="AV44" s="287"/>
      <c r="AW44" s="277"/>
      <c r="AX44" s="278"/>
      <c r="AY44" s="286"/>
      <c r="AZ44" s="88"/>
      <c r="BA44" s="287"/>
      <c r="BB44" s="277"/>
      <c r="BC44" s="278"/>
      <c r="BD44" s="286"/>
      <c r="BE44" s="88"/>
      <c r="BF44" s="287"/>
      <c r="BG44" s="272"/>
      <c r="BH44" s="273"/>
      <c r="BI44" s="283"/>
      <c r="BJ44" s="284"/>
      <c r="BK44" s="285"/>
      <c r="BL44" s="272"/>
      <c r="BM44" s="273"/>
      <c r="BN44" s="283"/>
      <c r="BO44" s="284"/>
      <c r="BP44" s="285"/>
      <c r="BQ44" s="272"/>
      <c r="BR44" s="273"/>
      <c r="BS44" s="283"/>
      <c r="BT44" s="284"/>
      <c r="BU44" s="285"/>
      <c r="BV44" s="302"/>
      <c r="BW44" s="303"/>
      <c r="BX44" s="303"/>
      <c r="BY44" s="304"/>
      <c r="BZ44" s="305"/>
    </row>
    <row r="45" ht="15" spans="1:78">
      <c r="A45" s="218"/>
      <c r="B45" s="219"/>
      <c r="C45" s="225"/>
      <c r="D45" s="226"/>
      <c r="E45" s="227"/>
      <c r="F45" s="227"/>
      <c r="G45" s="223"/>
      <c r="H45" s="224"/>
      <c r="I45" s="237"/>
      <c r="J45" s="223"/>
      <c r="K45" s="238"/>
      <c r="L45" s="223"/>
      <c r="M45" s="239"/>
      <c r="N45" s="226"/>
      <c r="O45" s="240"/>
      <c r="P45" s="241"/>
      <c r="Q45" s="240"/>
      <c r="R45" s="224"/>
      <c r="S45" s="249"/>
      <c r="T45" s="224"/>
      <c r="U45" s="250"/>
      <c r="V45" s="240"/>
      <c r="W45" s="251"/>
      <c r="X45" s="252"/>
      <c r="Y45" s="258"/>
      <c r="Z45" s="240"/>
      <c r="AA45" s="241"/>
      <c r="AB45" s="259"/>
      <c r="AC45" s="252"/>
      <c r="AD45" s="240"/>
      <c r="AE45" s="240"/>
      <c r="AF45" s="241"/>
      <c r="AG45" s="251"/>
      <c r="AH45" s="252"/>
      <c r="AI45" s="258"/>
      <c r="AJ45" s="269"/>
      <c r="AK45" s="270"/>
      <c r="AL45" s="271"/>
      <c r="AM45" s="277"/>
      <c r="AN45" s="278"/>
      <c r="AO45" s="286"/>
      <c r="AP45" s="88"/>
      <c r="AQ45" s="287"/>
      <c r="AR45" s="277"/>
      <c r="AS45" s="278"/>
      <c r="AT45" s="286"/>
      <c r="AU45" s="88"/>
      <c r="AV45" s="287"/>
      <c r="AW45" s="277"/>
      <c r="AX45" s="278"/>
      <c r="AY45" s="286"/>
      <c r="AZ45" s="88"/>
      <c r="BA45" s="287"/>
      <c r="BB45" s="277"/>
      <c r="BC45" s="278"/>
      <c r="BD45" s="286"/>
      <c r="BE45" s="88"/>
      <c r="BF45" s="287"/>
      <c r="BG45" s="272"/>
      <c r="BH45" s="273"/>
      <c r="BI45" s="283"/>
      <c r="BJ45" s="284"/>
      <c r="BK45" s="285"/>
      <c r="BL45" s="272"/>
      <c r="BM45" s="273"/>
      <c r="BN45" s="283"/>
      <c r="BO45" s="284"/>
      <c r="BP45" s="285"/>
      <c r="BQ45" s="272"/>
      <c r="BR45" s="273"/>
      <c r="BS45" s="283"/>
      <c r="BT45" s="284"/>
      <c r="BU45" s="285"/>
      <c r="BV45" s="302"/>
      <c r="BW45" s="303"/>
      <c r="BX45" s="303"/>
      <c r="BY45" s="304"/>
      <c r="BZ45" s="305"/>
    </row>
    <row r="46" ht="15" spans="1:78">
      <c r="A46" s="218"/>
      <c r="B46" s="219"/>
      <c r="C46" s="225"/>
      <c r="D46" s="226"/>
      <c r="E46" s="227"/>
      <c r="F46" s="227"/>
      <c r="G46" s="223"/>
      <c r="H46" s="224"/>
      <c r="I46" s="237"/>
      <c r="J46" s="223"/>
      <c r="K46" s="238"/>
      <c r="L46" s="223"/>
      <c r="M46" s="239"/>
      <c r="N46" s="226"/>
      <c r="O46" s="240"/>
      <c r="P46" s="241"/>
      <c r="Q46" s="240"/>
      <c r="R46" s="224"/>
      <c r="S46" s="249"/>
      <c r="T46" s="224"/>
      <c r="U46" s="250"/>
      <c r="V46" s="240"/>
      <c r="W46" s="251"/>
      <c r="X46" s="252"/>
      <c r="Y46" s="258"/>
      <c r="Z46" s="240"/>
      <c r="AA46" s="241"/>
      <c r="AB46" s="259"/>
      <c r="AC46" s="252"/>
      <c r="AD46" s="240"/>
      <c r="AE46" s="240"/>
      <c r="AF46" s="241"/>
      <c r="AG46" s="251"/>
      <c r="AH46" s="252"/>
      <c r="AI46" s="258"/>
      <c r="AJ46" s="269"/>
      <c r="AK46" s="270"/>
      <c r="AL46" s="271"/>
      <c r="AM46" s="277"/>
      <c r="AN46" s="278"/>
      <c r="AO46" s="286"/>
      <c r="AP46" s="88"/>
      <c r="AQ46" s="287"/>
      <c r="AR46" s="277"/>
      <c r="AS46" s="278"/>
      <c r="AT46" s="286"/>
      <c r="AU46" s="88"/>
      <c r="AV46" s="287"/>
      <c r="AW46" s="277"/>
      <c r="AX46" s="278"/>
      <c r="AY46" s="286"/>
      <c r="AZ46" s="88"/>
      <c r="BA46" s="287"/>
      <c r="BB46" s="277"/>
      <c r="BC46" s="278"/>
      <c r="BD46" s="286"/>
      <c r="BE46" s="88"/>
      <c r="BF46" s="287"/>
      <c r="BG46" s="272"/>
      <c r="BH46" s="273"/>
      <c r="BI46" s="283"/>
      <c r="BJ46" s="284"/>
      <c r="BK46" s="285"/>
      <c r="BL46" s="272"/>
      <c r="BM46" s="273"/>
      <c r="BN46" s="283"/>
      <c r="BO46" s="284"/>
      <c r="BP46" s="285"/>
      <c r="BQ46" s="272"/>
      <c r="BR46" s="273"/>
      <c r="BS46" s="283"/>
      <c r="BT46" s="284"/>
      <c r="BU46" s="285"/>
      <c r="BV46" s="302"/>
      <c r="BW46" s="303"/>
      <c r="BX46" s="303"/>
      <c r="BY46" s="304"/>
      <c r="BZ46" s="305"/>
    </row>
    <row r="47" ht="15" spans="1:78">
      <c r="A47" s="218"/>
      <c r="B47" s="219"/>
      <c r="C47" s="225"/>
      <c r="D47" s="226"/>
      <c r="E47" s="227"/>
      <c r="F47" s="227"/>
      <c r="G47" s="223"/>
      <c r="H47" s="224"/>
      <c r="I47" s="237"/>
      <c r="J47" s="223"/>
      <c r="K47" s="238"/>
      <c r="L47" s="223"/>
      <c r="M47" s="239"/>
      <c r="N47" s="226"/>
      <c r="O47" s="240"/>
      <c r="P47" s="241"/>
      <c r="Q47" s="240"/>
      <c r="R47" s="224"/>
      <c r="S47" s="249"/>
      <c r="T47" s="224"/>
      <c r="U47" s="250"/>
      <c r="V47" s="240"/>
      <c r="W47" s="251"/>
      <c r="X47" s="252"/>
      <c r="Y47" s="258"/>
      <c r="Z47" s="240"/>
      <c r="AA47" s="241"/>
      <c r="AB47" s="259"/>
      <c r="AC47" s="252"/>
      <c r="AD47" s="240"/>
      <c r="AE47" s="240"/>
      <c r="AF47" s="241"/>
      <c r="AG47" s="251"/>
      <c r="AH47" s="252"/>
      <c r="AI47" s="258"/>
      <c r="AJ47" s="269"/>
      <c r="AK47" s="270"/>
      <c r="AL47" s="271"/>
      <c r="AM47" s="277"/>
      <c r="AN47" s="278"/>
      <c r="AO47" s="286"/>
      <c r="AP47" s="88"/>
      <c r="AQ47" s="287"/>
      <c r="AR47" s="277"/>
      <c r="AS47" s="278"/>
      <c r="AT47" s="286"/>
      <c r="AU47" s="88"/>
      <c r="AV47" s="287"/>
      <c r="AW47" s="277"/>
      <c r="AX47" s="278"/>
      <c r="AY47" s="286"/>
      <c r="AZ47" s="88"/>
      <c r="BA47" s="287"/>
      <c r="BB47" s="277"/>
      <c r="BC47" s="278"/>
      <c r="BD47" s="286"/>
      <c r="BE47" s="88"/>
      <c r="BF47" s="287"/>
      <c r="BG47" s="272"/>
      <c r="BH47" s="273"/>
      <c r="BI47" s="283"/>
      <c r="BJ47" s="284"/>
      <c r="BK47" s="285"/>
      <c r="BL47" s="272"/>
      <c r="BM47" s="273"/>
      <c r="BN47" s="283"/>
      <c r="BO47" s="284"/>
      <c r="BP47" s="285"/>
      <c r="BQ47" s="272"/>
      <c r="BR47" s="273"/>
      <c r="BS47" s="283"/>
      <c r="BT47" s="284"/>
      <c r="BU47" s="285"/>
      <c r="BV47" s="302"/>
      <c r="BW47" s="303"/>
      <c r="BX47" s="303"/>
      <c r="BY47" s="304"/>
      <c r="BZ47" s="305"/>
    </row>
    <row r="48" ht="15" spans="1:78">
      <c r="A48" s="218"/>
      <c r="B48" s="219"/>
      <c r="C48" s="225"/>
      <c r="D48" s="226"/>
      <c r="E48" s="227"/>
      <c r="F48" s="227"/>
      <c r="G48" s="223"/>
      <c r="H48" s="224"/>
      <c r="I48" s="237"/>
      <c r="J48" s="223"/>
      <c r="K48" s="238"/>
      <c r="L48" s="223"/>
      <c r="M48" s="239"/>
      <c r="N48" s="226"/>
      <c r="O48" s="240"/>
      <c r="P48" s="241"/>
      <c r="Q48" s="240"/>
      <c r="R48" s="224"/>
      <c r="S48" s="249"/>
      <c r="T48" s="224"/>
      <c r="U48" s="250"/>
      <c r="V48" s="240"/>
      <c r="W48" s="251"/>
      <c r="X48" s="252"/>
      <c r="Y48" s="258"/>
      <c r="Z48" s="240"/>
      <c r="AA48" s="241"/>
      <c r="AB48" s="259"/>
      <c r="AC48" s="252"/>
      <c r="AD48" s="240"/>
      <c r="AE48" s="240"/>
      <c r="AF48" s="241"/>
      <c r="AG48" s="251"/>
      <c r="AH48" s="252"/>
      <c r="AI48" s="258"/>
      <c r="AJ48" s="269"/>
      <c r="AK48" s="270"/>
      <c r="AL48" s="271"/>
      <c r="AM48" s="277"/>
      <c r="AN48" s="278"/>
      <c r="AO48" s="286"/>
      <c r="AP48" s="88"/>
      <c r="AQ48" s="287"/>
      <c r="AR48" s="277"/>
      <c r="AS48" s="278"/>
      <c r="AT48" s="286"/>
      <c r="AU48" s="88"/>
      <c r="AV48" s="287"/>
      <c r="AW48" s="277"/>
      <c r="AX48" s="278"/>
      <c r="AY48" s="286"/>
      <c r="AZ48" s="88"/>
      <c r="BA48" s="287"/>
      <c r="BB48" s="277"/>
      <c r="BC48" s="278"/>
      <c r="BD48" s="286"/>
      <c r="BE48" s="88"/>
      <c r="BF48" s="287"/>
      <c r="BG48" s="272"/>
      <c r="BH48" s="273"/>
      <c r="BI48" s="283"/>
      <c r="BJ48" s="284"/>
      <c r="BK48" s="285"/>
      <c r="BL48" s="272"/>
      <c r="BM48" s="273"/>
      <c r="BN48" s="283"/>
      <c r="BO48" s="284"/>
      <c r="BP48" s="285"/>
      <c r="BQ48" s="272"/>
      <c r="BR48" s="273"/>
      <c r="BS48" s="283"/>
      <c r="BT48" s="284"/>
      <c r="BU48" s="285"/>
      <c r="BV48" s="302"/>
      <c r="BW48" s="303"/>
      <c r="BX48" s="303"/>
      <c r="BY48" s="304"/>
      <c r="BZ48" s="305"/>
    </row>
    <row r="49" ht="15" spans="1:78">
      <c r="A49" s="218"/>
      <c r="B49" s="219"/>
      <c r="C49" s="225"/>
      <c r="D49" s="226"/>
      <c r="E49" s="227"/>
      <c r="F49" s="227"/>
      <c r="G49" s="223"/>
      <c r="H49" s="224"/>
      <c r="I49" s="237"/>
      <c r="J49" s="223"/>
      <c r="K49" s="238"/>
      <c r="L49" s="223"/>
      <c r="M49" s="239"/>
      <c r="N49" s="226"/>
      <c r="O49" s="240"/>
      <c r="P49" s="241"/>
      <c r="Q49" s="240"/>
      <c r="R49" s="224"/>
      <c r="S49" s="249"/>
      <c r="T49" s="224"/>
      <c r="U49" s="250"/>
      <c r="V49" s="240"/>
      <c r="W49" s="251"/>
      <c r="X49" s="252"/>
      <c r="Y49" s="258"/>
      <c r="Z49" s="240"/>
      <c r="AA49" s="241"/>
      <c r="AB49" s="259"/>
      <c r="AC49" s="252"/>
      <c r="AD49" s="240"/>
      <c r="AE49" s="240"/>
      <c r="AF49" s="241"/>
      <c r="AG49" s="251"/>
      <c r="AH49" s="252"/>
      <c r="AI49" s="258"/>
      <c r="AJ49" s="269"/>
      <c r="AK49" s="270"/>
      <c r="AL49" s="271"/>
      <c r="AM49" s="277"/>
      <c r="AN49" s="278"/>
      <c r="AO49" s="286"/>
      <c r="AP49" s="88"/>
      <c r="AQ49" s="287"/>
      <c r="AR49" s="277"/>
      <c r="AS49" s="278"/>
      <c r="AT49" s="286"/>
      <c r="AU49" s="88"/>
      <c r="AV49" s="287"/>
      <c r="AW49" s="277"/>
      <c r="AX49" s="278"/>
      <c r="AY49" s="286"/>
      <c r="AZ49" s="88"/>
      <c r="BA49" s="287"/>
      <c r="BB49" s="277"/>
      <c r="BC49" s="278"/>
      <c r="BD49" s="286"/>
      <c r="BE49" s="88"/>
      <c r="BF49" s="287"/>
      <c r="BG49" s="272"/>
      <c r="BH49" s="273"/>
      <c r="BI49" s="283"/>
      <c r="BJ49" s="284"/>
      <c r="BK49" s="285"/>
      <c r="BL49" s="272"/>
      <c r="BM49" s="273"/>
      <c r="BN49" s="283"/>
      <c r="BO49" s="284"/>
      <c r="BP49" s="285"/>
      <c r="BQ49" s="272"/>
      <c r="BR49" s="273"/>
      <c r="BS49" s="283"/>
      <c r="BT49" s="284"/>
      <c r="BU49" s="285"/>
      <c r="BV49" s="302"/>
      <c r="BW49" s="303"/>
      <c r="BX49" s="303"/>
      <c r="BY49" s="304"/>
      <c r="BZ49" s="305"/>
    </row>
    <row r="50" ht="15" spans="1:78">
      <c r="A50" s="218"/>
      <c r="B50" s="219"/>
      <c r="C50" s="225"/>
      <c r="D50" s="226"/>
      <c r="E50" s="227"/>
      <c r="F50" s="227"/>
      <c r="G50" s="223"/>
      <c r="H50" s="224"/>
      <c r="I50" s="237"/>
      <c r="J50" s="223"/>
      <c r="K50" s="238"/>
      <c r="L50" s="223"/>
      <c r="M50" s="239"/>
      <c r="N50" s="226"/>
      <c r="O50" s="240"/>
      <c r="P50" s="241"/>
      <c r="Q50" s="240"/>
      <c r="R50" s="224"/>
      <c r="S50" s="249"/>
      <c r="T50" s="224"/>
      <c r="U50" s="250"/>
      <c r="V50" s="240"/>
      <c r="W50" s="251"/>
      <c r="X50" s="252"/>
      <c r="Y50" s="258"/>
      <c r="Z50" s="240"/>
      <c r="AA50" s="241"/>
      <c r="AB50" s="259"/>
      <c r="AC50" s="252"/>
      <c r="AD50" s="240"/>
      <c r="AE50" s="240"/>
      <c r="AF50" s="241"/>
      <c r="AG50" s="251"/>
      <c r="AH50" s="252"/>
      <c r="AI50" s="258"/>
      <c r="AJ50" s="269"/>
      <c r="AK50" s="270"/>
      <c r="AL50" s="271"/>
      <c r="AM50" s="277"/>
      <c r="AN50" s="278"/>
      <c r="AO50" s="286"/>
      <c r="AP50" s="88"/>
      <c r="AQ50" s="287"/>
      <c r="AR50" s="277"/>
      <c r="AS50" s="278"/>
      <c r="AT50" s="286"/>
      <c r="AU50" s="88"/>
      <c r="AV50" s="287"/>
      <c r="AW50" s="277"/>
      <c r="AX50" s="278"/>
      <c r="AY50" s="286"/>
      <c r="AZ50" s="88"/>
      <c r="BA50" s="287"/>
      <c r="BB50" s="277"/>
      <c r="BC50" s="278"/>
      <c r="BD50" s="286"/>
      <c r="BE50" s="88"/>
      <c r="BF50" s="287"/>
      <c r="BG50" s="272"/>
      <c r="BH50" s="273"/>
      <c r="BI50" s="283"/>
      <c r="BJ50" s="284"/>
      <c r="BK50" s="285"/>
      <c r="BL50" s="272"/>
      <c r="BM50" s="273"/>
      <c r="BN50" s="283"/>
      <c r="BO50" s="284"/>
      <c r="BP50" s="285"/>
      <c r="BQ50" s="272"/>
      <c r="BR50" s="273"/>
      <c r="BS50" s="283"/>
      <c r="BT50" s="284"/>
      <c r="BU50" s="285"/>
      <c r="BV50" s="302"/>
      <c r="BW50" s="303"/>
      <c r="BX50" s="303"/>
      <c r="BY50" s="304"/>
      <c r="BZ50" s="305"/>
    </row>
    <row r="51" ht="15" spans="1:78">
      <c r="A51" s="218"/>
      <c r="B51" s="219"/>
      <c r="C51" s="225"/>
      <c r="D51" s="226"/>
      <c r="E51" s="227"/>
      <c r="F51" s="227"/>
      <c r="G51" s="223"/>
      <c r="H51" s="224"/>
      <c r="I51" s="237"/>
      <c r="J51" s="223"/>
      <c r="K51" s="238"/>
      <c r="L51" s="223"/>
      <c r="M51" s="239"/>
      <c r="N51" s="226"/>
      <c r="O51" s="240"/>
      <c r="P51" s="241"/>
      <c r="Q51" s="240"/>
      <c r="R51" s="224"/>
      <c r="S51" s="249"/>
      <c r="T51" s="224"/>
      <c r="U51" s="250"/>
      <c r="V51" s="240"/>
      <c r="W51" s="251"/>
      <c r="X51" s="252"/>
      <c r="Y51" s="258"/>
      <c r="Z51" s="240"/>
      <c r="AA51" s="241"/>
      <c r="AB51" s="259"/>
      <c r="AC51" s="252"/>
      <c r="AD51" s="240"/>
      <c r="AE51" s="240"/>
      <c r="AF51" s="241"/>
      <c r="AG51" s="251"/>
      <c r="AH51" s="252"/>
      <c r="AI51" s="258"/>
      <c r="AJ51" s="269"/>
      <c r="AK51" s="270"/>
      <c r="AL51" s="271"/>
      <c r="AM51" s="277"/>
      <c r="AN51" s="278"/>
      <c r="AO51" s="286"/>
      <c r="AP51" s="88"/>
      <c r="AQ51" s="287"/>
      <c r="AR51" s="277"/>
      <c r="AS51" s="278"/>
      <c r="AT51" s="286"/>
      <c r="AU51" s="88"/>
      <c r="AV51" s="287"/>
      <c r="AW51" s="277"/>
      <c r="AX51" s="278"/>
      <c r="AY51" s="286"/>
      <c r="AZ51" s="88"/>
      <c r="BA51" s="287"/>
      <c r="BB51" s="277"/>
      <c r="BC51" s="278"/>
      <c r="BD51" s="286"/>
      <c r="BE51" s="88"/>
      <c r="BF51" s="287"/>
      <c r="BG51" s="272"/>
      <c r="BH51" s="273"/>
      <c r="BI51" s="283"/>
      <c r="BJ51" s="284"/>
      <c r="BK51" s="285"/>
      <c r="BL51" s="272"/>
      <c r="BM51" s="273"/>
      <c r="BN51" s="283"/>
      <c r="BO51" s="284"/>
      <c r="BP51" s="285"/>
      <c r="BQ51" s="272"/>
      <c r="BR51" s="273"/>
      <c r="BS51" s="283"/>
      <c r="BT51" s="284"/>
      <c r="BU51" s="285"/>
      <c r="BV51" s="302"/>
      <c r="BW51" s="303"/>
      <c r="BX51" s="303"/>
      <c r="BY51" s="304"/>
      <c r="BZ51" s="305"/>
    </row>
    <row r="52" ht="15" spans="1:78">
      <c r="A52" s="218"/>
      <c r="B52" s="219"/>
      <c r="C52" s="225"/>
      <c r="D52" s="226"/>
      <c r="E52" s="227"/>
      <c r="F52" s="227"/>
      <c r="G52" s="223"/>
      <c r="H52" s="224"/>
      <c r="I52" s="237"/>
      <c r="J52" s="223"/>
      <c r="K52" s="238"/>
      <c r="L52" s="223"/>
      <c r="M52" s="239"/>
      <c r="N52" s="226"/>
      <c r="O52" s="240"/>
      <c r="P52" s="241"/>
      <c r="Q52" s="240"/>
      <c r="R52" s="224"/>
      <c r="S52" s="249"/>
      <c r="T52" s="224"/>
      <c r="U52" s="250"/>
      <c r="V52" s="240"/>
      <c r="W52" s="251"/>
      <c r="X52" s="252"/>
      <c r="Y52" s="258"/>
      <c r="Z52" s="240"/>
      <c r="AA52" s="241"/>
      <c r="AB52" s="259"/>
      <c r="AC52" s="252"/>
      <c r="AD52" s="240"/>
      <c r="AE52" s="240"/>
      <c r="AF52" s="241"/>
      <c r="AG52" s="251"/>
      <c r="AH52" s="252"/>
      <c r="AI52" s="258"/>
      <c r="AJ52" s="269"/>
      <c r="AK52" s="270"/>
      <c r="AL52" s="271"/>
      <c r="AM52" s="277"/>
      <c r="AN52" s="278"/>
      <c r="AO52" s="286"/>
      <c r="AP52" s="88"/>
      <c r="AQ52" s="287"/>
      <c r="AR52" s="277"/>
      <c r="AS52" s="278"/>
      <c r="AT52" s="286"/>
      <c r="AU52" s="88"/>
      <c r="AV52" s="287"/>
      <c r="AW52" s="277"/>
      <c r="AX52" s="278"/>
      <c r="AY52" s="286"/>
      <c r="AZ52" s="88"/>
      <c r="BA52" s="287"/>
      <c r="BB52" s="277"/>
      <c r="BC52" s="278"/>
      <c r="BD52" s="286"/>
      <c r="BE52" s="88"/>
      <c r="BF52" s="287"/>
      <c r="BG52" s="272"/>
      <c r="BH52" s="273"/>
      <c r="BI52" s="283"/>
      <c r="BJ52" s="284"/>
      <c r="BK52" s="285"/>
      <c r="BL52" s="272"/>
      <c r="BM52" s="273"/>
      <c r="BN52" s="283"/>
      <c r="BO52" s="284"/>
      <c r="BP52" s="285"/>
      <c r="BQ52" s="272"/>
      <c r="BR52" s="273"/>
      <c r="BS52" s="283"/>
      <c r="BT52" s="284"/>
      <c r="BU52" s="285"/>
      <c r="BV52" s="302"/>
      <c r="BW52" s="303"/>
      <c r="BX52" s="303"/>
      <c r="BY52" s="304"/>
      <c r="BZ52" s="305"/>
    </row>
    <row r="53" ht="15" spans="1:78">
      <c r="A53" s="218"/>
      <c r="B53" s="219"/>
      <c r="C53" s="225"/>
      <c r="D53" s="226"/>
      <c r="E53" s="227"/>
      <c r="F53" s="227"/>
      <c r="G53" s="223"/>
      <c r="H53" s="224"/>
      <c r="I53" s="237"/>
      <c r="J53" s="223"/>
      <c r="K53" s="238"/>
      <c r="L53" s="223"/>
      <c r="M53" s="239"/>
      <c r="N53" s="226"/>
      <c r="O53" s="240"/>
      <c r="P53" s="241"/>
      <c r="Q53" s="240"/>
      <c r="R53" s="224"/>
      <c r="S53" s="249"/>
      <c r="T53" s="224"/>
      <c r="U53" s="250"/>
      <c r="V53" s="240"/>
      <c r="W53" s="251"/>
      <c r="X53" s="252"/>
      <c r="Y53" s="258"/>
      <c r="Z53" s="240"/>
      <c r="AA53" s="241"/>
      <c r="AB53" s="259"/>
      <c r="AC53" s="252"/>
      <c r="AD53" s="240"/>
      <c r="AE53" s="240"/>
      <c r="AF53" s="241"/>
      <c r="AG53" s="251"/>
      <c r="AH53" s="252"/>
      <c r="AI53" s="258"/>
      <c r="AJ53" s="269"/>
      <c r="AK53" s="270"/>
      <c r="AL53" s="271"/>
      <c r="AM53" s="277"/>
      <c r="AN53" s="278"/>
      <c r="AO53" s="286"/>
      <c r="AP53" s="88"/>
      <c r="AQ53" s="287"/>
      <c r="AR53" s="277"/>
      <c r="AS53" s="278"/>
      <c r="AT53" s="286"/>
      <c r="AU53" s="88"/>
      <c r="AV53" s="287"/>
      <c r="AW53" s="277"/>
      <c r="AX53" s="278"/>
      <c r="AY53" s="286"/>
      <c r="AZ53" s="88"/>
      <c r="BA53" s="287"/>
      <c r="BB53" s="277"/>
      <c r="BC53" s="278"/>
      <c r="BD53" s="286"/>
      <c r="BE53" s="88"/>
      <c r="BF53" s="287"/>
      <c r="BG53" s="272"/>
      <c r="BH53" s="273"/>
      <c r="BI53" s="283"/>
      <c r="BJ53" s="284"/>
      <c r="BK53" s="285"/>
      <c r="BL53" s="272"/>
      <c r="BM53" s="273"/>
      <c r="BN53" s="283"/>
      <c r="BO53" s="284"/>
      <c r="BP53" s="285"/>
      <c r="BQ53" s="272"/>
      <c r="BR53" s="273"/>
      <c r="BS53" s="283"/>
      <c r="BT53" s="284"/>
      <c r="BU53" s="285"/>
      <c r="BV53" s="302"/>
      <c r="BW53" s="303"/>
      <c r="BX53" s="303"/>
      <c r="BY53" s="304"/>
      <c r="BZ53" s="305"/>
    </row>
    <row r="54" ht="15" spans="1:78">
      <c r="A54" s="218"/>
      <c r="B54" s="219"/>
      <c r="C54" s="225"/>
      <c r="D54" s="226"/>
      <c r="E54" s="227"/>
      <c r="F54" s="227"/>
      <c r="G54" s="223"/>
      <c r="H54" s="224"/>
      <c r="I54" s="237"/>
      <c r="J54" s="223"/>
      <c r="K54" s="238"/>
      <c r="L54" s="223"/>
      <c r="M54" s="239"/>
      <c r="N54" s="226"/>
      <c r="O54" s="240"/>
      <c r="P54" s="241"/>
      <c r="Q54" s="240"/>
      <c r="R54" s="224"/>
      <c r="S54" s="249"/>
      <c r="T54" s="224"/>
      <c r="U54" s="250"/>
      <c r="V54" s="240"/>
      <c r="W54" s="251"/>
      <c r="X54" s="252"/>
      <c r="Y54" s="258"/>
      <c r="Z54" s="240"/>
      <c r="AA54" s="241"/>
      <c r="AB54" s="259"/>
      <c r="AC54" s="252"/>
      <c r="AD54" s="240"/>
      <c r="AE54" s="240"/>
      <c r="AF54" s="241"/>
      <c r="AG54" s="251"/>
      <c r="AH54" s="252"/>
      <c r="AI54" s="258"/>
      <c r="AJ54" s="269"/>
      <c r="AK54" s="270"/>
      <c r="AL54" s="271"/>
      <c r="AM54" s="277"/>
      <c r="AN54" s="278"/>
      <c r="AO54" s="286"/>
      <c r="AP54" s="88"/>
      <c r="AQ54" s="287"/>
      <c r="AR54" s="277"/>
      <c r="AS54" s="278"/>
      <c r="AT54" s="286"/>
      <c r="AU54" s="88"/>
      <c r="AV54" s="287"/>
      <c r="AW54" s="277"/>
      <c r="AX54" s="278"/>
      <c r="AY54" s="286"/>
      <c r="AZ54" s="88"/>
      <c r="BA54" s="287"/>
      <c r="BB54" s="277"/>
      <c r="BC54" s="278"/>
      <c r="BD54" s="286"/>
      <c r="BE54" s="88"/>
      <c r="BF54" s="287"/>
      <c r="BG54" s="272"/>
      <c r="BH54" s="273"/>
      <c r="BI54" s="283"/>
      <c r="BJ54" s="284"/>
      <c r="BK54" s="285"/>
      <c r="BL54" s="272"/>
      <c r="BM54" s="273"/>
      <c r="BN54" s="283"/>
      <c r="BO54" s="284"/>
      <c r="BP54" s="285"/>
      <c r="BQ54" s="272"/>
      <c r="BR54" s="273"/>
      <c r="BS54" s="283"/>
      <c r="BT54" s="284"/>
      <c r="BU54" s="285"/>
      <c r="BV54" s="302"/>
      <c r="BW54" s="303"/>
      <c r="BX54" s="303"/>
      <c r="BY54" s="304"/>
      <c r="BZ54" s="305"/>
    </row>
    <row r="55" ht="15" spans="1:78">
      <c r="A55" s="218"/>
      <c r="B55" s="219"/>
      <c r="C55" s="225"/>
      <c r="D55" s="226"/>
      <c r="E55" s="227"/>
      <c r="F55" s="227"/>
      <c r="G55" s="223"/>
      <c r="H55" s="224"/>
      <c r="I55" s="237"/>
      <c r="J55" s="223"/>
      <c r="K55" s="238"/>
      <c r="L55" s="223"/>
      <c r="M55" s="239"/>
      <c r="N55" s="226"/>
      <c r="O55" s="240"/>
      <c r="P55" s="241"/>
      <c r="Q55" s="240"/>
      <c r="R55" s="224"/>
      <c r="S55" s="249"/>
      <c r="T55" s="224"/>
      <c r="U55" s="250"/>
      <c r="V55" s="240"/>
      <c r="W55" s="251"/>
      <c r="X55" s="252"/>
      <c r="Y55" s="258"/>
      <c r="Z55" s="240"/>
      <c r="AA55" s="241"/>
      <c r="AB55" s="259"/>
      <c r="AC55" s="252"/>
      <c r="AD55" s="240"/>
      <c r="AE55" s="240"/>
      <c r="AF55" s="241"/>
      <c r="AG55" s="251"/>
      <c r="AH55" s="252"/>
      <c r="AI55" s="258"/>
      <c r="AJ55" s="269"/>
      <c r="AK55" s="270"/>
      <c r="AL55" s="271"/>
      <c r="AM55" s="277"/>
      <c r="AN55" s="278"/>
      <c r="AO55" s="286"/>
      <c r="AP55" s="88"/>
      <c r="AQ55" s="287"/>
      <c r="AR55" s="277"/>
      <c r="AS55" s="278"/>
      <c r="AT55" s="286"/>
      <c r="AU55" s="88"/>
      <c r="AV55" s="287"/>
      <c r="AW55" s="277"/>
      <c r="AX55" s="278"/>
      <c r="AY55" s="286"/>
      <c r="AZ55" s="88"/>
      <c r="BA55" s="287"/>
      <c r="BB55" s="277"/>
      <c r="BC55" s="278"/>
      <c r="BD55" s="286"/>
      <c r="BE55" s="88"/>
      <c r="BF55" s="287"/>
      <c r="BG55" s="272"/>
      <c r="BH55" s="273"/>
      <c r="BI55" s="283"/>
      <c r="BJ55" s="284"/>
      <c r="BK55" s="285"/>
      <c r="BL55" s="272"/>
      <c r="BM55" s="273"/>
      <c r="BN55" s="283"/>
      <c r="BO55" s="284"/>
      <c r="BP55" s="285"/>
      <c r="BQ55" s="272"/>
      <c r="BR55" s="273"/>
      <c r="BS55" s="283"/>
      <c r="BT55" s="284"/>
      <c r="BU55" s="285"/>
      <c r="BV55" s="302"/>
      <c r="BW55" s="303"/>
      <c r="BX55" s="303"/>
      <c r="BY55" s="304"/>
      <c r="BZ55" s="305"/>
    </row>
    <row r="56" ht="15" spans="1:78">
      <c r="A56" s="218"/>
      <c r="B56" s="219"/>
      <c r="C56" s="225"/>
      <c r="D56" s="226"/>
      <c r="E56" s="227"/>
      <c r="F56" s="227"/>
      <c r="G56" s="223"/>
      <c r="H56" s="224"/>
      <c r="I56" s="237"/>
      <c r="J56" s="223"/>
      <c r="K56" s="238"/>
      <c r="L56" s="223"/>
      <c r="M56" s="239"/>
      <c r="N56" s="226"/>
      <c r="O56" s="240"/>
      <c r="P56" s="241"/>
      <c r="Q56" s="240"/>
      <c r="R56" s="224"/>
      <c r="S56" s="249"/>
      <c r="T56" s="224"/>
      <c r="U56" s="250"/>
      <c r="V56" s="240"/>
      <c r="W56" s="251"/>
      <c r="X56" s="252"/>
      <c r="Y56" s="258"/>
      <c r="Z56" s="240"/>
      <c r="AA56" s="241"/>
      <c r="AB56" s="259"/>
      <c r="AC56" s="252"/>
      <c r="AD56" s="240"/>
      <c r="AE56" s="240"/>
      <c r="AF56" s="241"/>
      <c r="AG56" s="251"/>
      <c r="AH56" s="252"/>
      <c r="AI56" s="258"/>
      <c r="AJ56" s="269"/>
      <c r="AK56" s="270"/>
      <c r="AL56" s="271"/>
      <c r="AM56" s="277"/>
      <c r="AN56" s="278"/>
      <c r="AO56" s="286"/>
      <c r="AP56" s="88"/>
      <c r="AQ56" s="287"/>
      <c r="AR56" s="277"/>
      <c r="AS56" s="278"/>
      <c r="AT56" s="286"/>
      <c r="AU56" s="88"/>
      <c r="AV56" s="287"/>
      <c r="AW56" s="277"/>
      <c r="AX56" s="278"/>
      <c r="AY56" s="286"/>
      <c r="AZ56" s="88"/>
      <c r="BA56" s="287"/>
      <c r="BB56" s="277"/>
      <c r="BC56" s="278"/>
      <c r="BD56" s="286"/>
      <c r="BE56" s="88"/>
      <c r="BF56" s="287"/>
      <c r="BG56" s="272"/>
      <c r="BH56" s="273"/>
      <c r="BI56" s="283"/>
      <c r="BJ56" s="284"/>
      <c r="BK56" s="285"/>
      <c r="BL56" s="272"/>
      <c r="BM56" s="273"/>
      <c r="BN56" s="283"/>
      <c r="BO56" s="284"/>
      <c r="BP56" s="285"/>
      <c r="BQ56" s="272"/>
      <c r="BR56" s="273"/>
      <c r="BS56" s="283"/>
      <c r="BT56" s="284"/>
      <c r="BU56" s="285"/>
      <c r="BV56" s="302"/>
      <c r="BW56" s="303"/>
      <c r="BX56" s="303"/>
      <c r="BY56" s="304"/>
      <c r="BZ56" s="305"/>
    </row>
    <row r="57" ht="15" spans="1:78">
      <c r="A57" s="218"/>
      <c r="B57" s="219"/>
      <c r="C57" s="225"/>
      <c r="D57" s="226"/>
      <c r="E57" s="227"/>
      <c r="F57" s="227"/>
      <c r="G57" s="223"/>
      <c r="H57" s="224"/>
      <c r="I57" s="237"/>
      <c r="J57" s="223"/>
      <c r="K57" s="238"/>
      <c r="L57" s="223"/>
      <c r="M57" s="239"/>
      <c r="N57" s="226"/>
      <c r="O57" s="240"/>
      <c r="P57" s="241"/>
      <c r="Q57" s="240"/>
      <c r="R57" s="224"/>
      <c r="S57" s="249"/>
      <c r="T57" s="224"/>
      <c r="U57" s="250"/>
      <c r="V57" s="240"/>
      <c r="W57" s="251"/>
      <c r="X57" s="252"/>
      <c r="Y57" s="258"/>
      <c r="Z57" s="240"/>
      <c r="AA57" s="241"/>
      <c r="AB57" s="259"/>
      <c r="AC57" s="252"/>
      <c r="AD57" s="240"/>
      <c r="AE57" s="240"/>
      <c r="AF57" s="241"/>
      <c r="AG57" s="251"/>
      <c r="AH57" s="252"/>
      <c r="AI57" s="258"/>
      <c r="AJ57" s="269"/>
      <c r="AK57" s="270"/>
      <c r="AL57" s="271"/>
      <c r="AM57" s="277"/>
      <c r="AN57" s="278"/>
      <c r="AO57" s="286"/>
      <c r="AP57" s="88"/>
      <c r="AQ57" s="287"/>
      <c r="AR57" s="277"/>
      <c r="AS57" s="278"/>
      <c r="AT57" s="286"/>
      <c r="AU57" s="88"/>
      <c r="AV57" s="287"/>
      <c r="AW57" s="277"/>
      <c r="AX57" s="278"/>
      <c r="AY57" s="286"/>
      <c r="AZ57" s="88"/>
      <c r="BA57" s="287"/>
      <c r="BB57" s="277"/>
      <c r="BC57" s="278"/>
      <c r="BD57" s="286"/>
      <c r="BE57" s="88"/>
      <c r="BF57" s="287"/>
      <c r="BG57" s="272"/>
      <c r="BH57" s="273"/>
      <c r="BI57" s="283"/>
      <c r="BJ57" s="284"/>
      <c r="BK57" s="285"/>
      <c r="BL57" s="272"/>
      <c r="BM57" s="273"/>
      <c r="BN57" s="283"/>
      <c r="BO57" s="284"/>
      <c r="BP57" s="285"/>
      <c r="BQ57" s="272"/>
      <c r="BR57" s="273"/>
      <c r="BS57" s="283"/>
      <c r="BT57" s="284"/>
      <c r="BU57" s="285"/>
      <c r="BV57" s="302"/>
      <c r="BW57" s="303"/>
      <c r="BX57" s="303"/>
      <c r="BY57" s="304"/>
      <c r="BZ57" s="305"/>
    </row>
    <row r="58" ht="15" spans="1:78">
      <c r="A58" s="218"/>
      <c r="B58" s="219"/>
      <c r="C58" s="225"/>
      <c r="D58" s="226"/>
      <c r="E58" s="227"/>
      <c r="F58" s="227"/>
      <c r="G58" s="223"/>
      <c r="H58" s="224"/>
      <c r="I58" s="237"/>
      <c r="J58" s="223"/>
      <c r="K58" s="238"/>
      <c r="L58" s="223"/>
      <c r="M58" s="239"/>
      <c r="N58" s="226"/>
      <c r="O58" s="240"/>
      <c r="P58" s="241"/>
      <c r="Q58" s="240"/>
      <c r="R58" s="224"/>
      <c r="S58" s="249"/>
      <c r="T58" s="224"/>
      <c r="U58" s="250"/>
      <c r="V58" s="240"/>
      <c r="W58" s="251"/>
      <c r="X58" s="252"/>
      <c r="Y58" s="258"/>
      <c r="Z58" s="240"/>
      <c r="AA58" s="241"/>
      <c r="AB58" s="259"/>
      <c r="AC58" s="252"/>
      <c r="AD58" s="240"/>
      <c r="AE58" s="240"/>
      <c r="AF58" s="241"/>
      <c r="AG58" s="251"/>
      <c r="AH58" s="252"/>
      <c r="AI58" s="258"/>
      <c r="AJ58" s="269"/>
      <c r="AK58" s="270"/>
      <c r="AL58" s="271"/>
      <c r="AM58" s="250"/>
      <c r="AN58" s="249"/>
      <c r="AO58" s="223"/>
      <c r="AP58" s="276"/>
      <c r="AQ58" s="224"/>
      <c r="AR58" s="250"/>
      <c r="AS58" s="249"/>
      <c r="AT58" s="223"/>
      <c r="AU58" s="276"/>
      <c r="AV58" s="224"/>
      <c r="AW58" s="250"/>
      <c r="AX58" s="249"/>
      <c r="AY58" s="223"/>
      <c r="AZ58" s="276"/>
      <c r="BA58" s="224"/>
      <c r="BB58" s="277"/>
      <c r="BC58" s="278"/>
      <c r="BD58" s="286"/>
      <c r="BE58" s="88"/>
      <c r="BF58" s="287"/>
      <c r="BG58" s="272"/>
      <c r="BH58" s="273"/>
      <c r="BI58" s="283"/>
      <c r="BJ58" s="284"/>
      <c r="BK58" s="285"/>
      <c r="BL58" s="272"/>
      <c r="BM58" s="273"/>
      <c r="BN58" s="283"/>
      <c r="BO58" s="284"/>
      <c r="BP58" s="285"/>
      <c r="BQ58" s="272"/>
      <c r="BR58" s="273"/>
      <c r="BS58" s="283"/>
      <c r="BT58" s="284"/>
      <c r="BU58" s="285"/>
      <c r="BV58" s="302"/>
      <c r="BW58" s="303"/>
      <c r="BX58" s="303"/>
      <c r="BY58" s="304"/>
      <c r="BZ58" s="305"/>
    </row>
    <row r="59" ht="15" spans="1:78">
      <c r="A59" s="218"/>
      <c r="B59" s="219"/>
      <c r="C59" s="225"/>
      <c r="D59" s="226"/>
      <c r="E59" s="227"/>
      <c r="F59" s="227"/>
      <c r="G59" s="223"/>
      <c r="H59" s="224"/>
      <c r="I59" s="237"/>
      <c r="J59" s="223"/>
      <c r="K59" s="238"/>
      <c r="L59" s="223"/>
      <c r="M59" s="239"/>
      <c r="N59" s="226"/>
      <c r="O59" s="240"/>
      <c r="P59" s="241"/>
      <c r="Q59" s="240"/>
      <c r="R59" s="224"/>
      <c r="S59" s="249"/>
      <c r="T59" s="224"/>
      <c r="U59" s="250"/>
      <c r="V59" s="240"/>
      <c r="W59" s="251"/>
      <c r="X59" s="252"/>
      <c r="Y59" s="258"/>
      <c r="Z59" s="240"/>
      <c r="AA59" s="241"/>
      <c r="AB59" s="259"/>
      <c r="AC59" s="252"/>
      <c r="AD59" s="240"/>
      <c r="AE59" s="240"/>
      <c r="AF59" s="241"/>
      <c r="AG59" s="251"/>
      <c r="AH59" s="252"/>
      <c r="AI59" s="258"/>
      <c r="AJ59" s="269"/>
      <c r="AK59" s="270"/>
      <c r="AL59" s="271"/>
      <c r="AM59" s="250"/>
      <c r="AN59" s="249"/>
      <c r="AO59" s="223"/>
      <c r="AP59" s="276"/>
      <c r="AQ59" s="224"/>
      <c r="AR59" s="250"/>
      <c r="AS59" s="249"/>
      <c r="AT59" s="223"/>
      <c r="AU59" s="276"/>
      <c r="AV59" s="224"/>
      <c r="AW59" s="250"/>
      <c r="AX59" s="249"/>
      <c r="AY59" s="223"/>
      <c r="AZ59" s="276"/>
      <c r="BA59" s="224"/>
      <c r="BB59" s="277"/>
      <c r="BC59" s="278"/>
      <c r="BD59" s="286"/>
      <c r="BE59" s="88"/>
      <c r="BF59" s="287"/>
      <c r="BG59" s="272"/>
      <c r="BH59" s="273"/>
      <c r="BI59" s="283"/>
      <c r="BJ59" s="284"/>
      <c r="BK59" s="285"/>
      <c r="BL59" s="272"/>
      <c r="BM59" s="273"/>
      <c r="BN59" s="283"/>
      <c r="BO59" s="284"/>
      <c r="BP59" s="285"/>
      <c r="BQ59" s="272"/>
      <c r="BR59" s="273"/>
      <c r="BS59" s="283"/>
      <c r="BT59" s="284"/>
      <c r="BU59" s="285"/>
      <c r="BV59" s="302"/>
      <c r="BW59" s="303"/>
      <c r="BX59" s="303"/>
      <c r="BY59" s="304"/>
      <c r="BZ59" s="305"/>
    </row>
    <row r="60" ht="15" spans="1:78">
      <c r="A60" s="218"/>
      <c r="B60" s="219"/>
      <c r="C60" s="225"/>
      <c r="D60" s="226"/>
      <c r="E60" s="227"/>
      <c r="F60" s="227"/>
      <c r="G60" s="223"/>
      <c r="H60" s="224"/>
      <c r="I60" s="237"/>
      <c r="J60" s="223"/>
      <c r="K60" s="238"/>
      <c r="L60" s="223"/>
      <c r="M60" s="239"/>
      <c r="N60" s="226"/>
      <c r="O60" s="240"/>
      <c r="P60" s="241"/>
      <c r="Q60" s="240"/>
      <c r="R60" s="224"/>
      <c r="S60" s="249"/>
      <c r="T60" s="224"/>
      <c r="U60" s="250"/>
      <c r="V60" s="240"/>
      <c r="W60" s="251"/>
      <c r="X60" s="252"/>
      <c r="Y60" s="258"/>
      <c r="Z60" s="240"/>
      <c r="AA60" s="241"/>
      <c r="AB60" s="259"/>
      <c r="AC60" s="252"/>
      <c r="AD60" s="240"/>
      <c r="AE60" s="240"/>
      <c r="AF60" s="241"/>
      <c r="AG60" s="251"/>
      <c r="AH60" s="252"/>
      <c r="AI60" s="258"/>
      <c r="AJ60" s="269"/>
      <c r="AK60" s="270"/>
      <c r="AL60" s="271"/>
      <c r="AM60" s="250"/>
      <c r="AN60" s="249"/>
      <c r="AO60" s="223"/>
      <c r="AP60" s="276"/>
      <c r="AQ60" s="224"/>
      <c r="AR60" s="250"/>
      <c r="AS60" s="249"/>
      <c r="AT60" s="223"/>
      <c r="AU60" s="276"/>
      <c r="AV60" s="224"/>
      <c r="AW60" s="250"/>
      <c r="AX60" s="249"/>
      <c r="AY60" s="223"/>
      <c r="AZ60" s="276"/>
      <c r="BA60" s="224"/>
      <c r="BB60" s="277"/>
      <c r="BC60" s="278"/>
      <c r="BD60" s="286"/>
      <c r="BE60" s="88"/>
      <c r="BF60" s="287"/>
      <c r="BG60" s="272"/>
      <c r="BH60" s="273"/>
      <c r="BI60" s="283"/>
      <c r="BJ60" s="284"/>
      <c r="BK60" s="285"/>
      <c r="BL60" s="272"/>
      <c r="BM60" s="273"/>
      <c r="BN60" s="283"/>
      <c r="BO60" s="284"/>
      <c r="BP60" s="285"/>
      <c r="BQ60" s="272"/>
      <c r="BR60" s="273"/>
      <c r="BS60" s="283"/>
      <c r="BT60" s="284"/>
      <c r="BU60" s="285"/>
      <c r="BV60" s="302"/>
      <c r="BW60" s="303"/>
      <c r="BX60" s="303"/>
      <c r="BY60" s="304"/>
      <c r="BZ60" s="305"/>
    </row>
    <row r="61" ht="15" spans="1:78">
      <c r="A61" s="218"/>
      <c r="B61" s="219"/>
      <c r="C61" s="225"/>
      <c r="D61" s="226"/>
      <c r="E61" s="227"/>
      <c r="F61" s="227"/>
      <c r="G61" s="223"/>
      <c r="H61" s="224"/>
      <c r="I61" s="237"/>
      <c r="J61" s="223"/>
      <c r="K61" s="238"/>
      <c r="L61" s="223"/>
      <c r="M61" s="239"/>
      <c r="N61" s="226"/>
      <c r="O61" s="240"/>
      <c r="P61" s="241"/>
      <c r="Q61" s="240"/>
      <c r="R61" s="224"/>
      <c r="S61" s="249"/>
      <c r="T61" s="224"/>
      <c r="U61" s="250"/>
      <c r="V61" s="240"/>
      <c r="W61" s="251"/>
      <c r="X61" s="252"/>
      <c r="Y61" s="258"/>
      <c r="Z61" s="240"/>
      <c r="AA61" s="241"/>
      <c r="AB61" s="259"/>
      <c r="AC61" s="252"/>
      <c r="AD61" s="240"/>
      <c r="AE61" s="240"/>
      <c r="AF61" s="241"/>
      <c r="AG61" s="251"/>
      <c r="AH61" s="252"/>
      <c r="AI61" s="258"/>
      <c r="AJ61" s="269"/>
      <c r="AK61" s="270"/>
      <c r="AL61" s="271"/>
      <c r="AM61" s="250"/>
      <c r="AN61" s="249"/>
      <c r="AO61" s="223"/>
      <c r="AP61" s="276"/>
      <c r="AQ61" s="224"/>
      <c r="AR61" s="250"/>
      <c r="AS61" s="249"/>
      <c r="AT61" s="223"/>
      <c r="AU61" s="276"/>
      <c r="AV61" s="224"/>
      <c r="AW61" s="250"/>
      <c r="AX61" s="249"/>
      <c r="AY61" s="223"/>
      <c r="AZ61" s="276"/>
      <c r="BA61" s="224"/>
      <c r="BB61" s="277"/>
      <c r="BC61" s="278"/>
      <c r="BD61" s="286"/>
      <c r="BE61" s="88"/>
      <c r="BF61" s="287"/>
      <c r="BG61" s="272"/>
      <c r="BH61" s="273"/>
      <c r="BI61" s="283"/>
      <c r="BJ61" s="284"/>
      <c r="BK61" s="285"/>
      <c r="BL61" s="272"/>
      <c r="BM61" s="273"/>
      <c r="BN61" s="283"/>
      <c r="BO61" s="284"/>
      <c r="BP61" s="285"/>
      <c r="BQ61" s="272"/>
      <c r="BR61" s="273"/>
      <c r="BS61" s="283"/>
      <c r="BT61" s="284"/>
      <c r="BU61" s="285"/>
      <c r="BV61" s="302"/>
      <c r="BW61" s="303"/>
      <c r="BX61" s="303"/>
      <c r="BY61" s="304"/>
      <c r="BZ61" s="305"/>
    </row>
    <row r="62" ht="15" spans="1:78">
      <c r="A62" s="218"/>
      <c r="B62" s="219"/>
      <c r="C62" s="225"/>
      <c r="D62" s="226"/>
      <c r="E62" s="227"/>
      <c r="F62" s="227"/>
      <c r="G62" s="223"/>
      <c r="H62" s="224"/>
      <c r="I62" s="237"/>
      <c r="J62" s="223"/>
      <c r="K62" s="238"/>
      <c r="L62" s="223"/>
      <c r="M62" s="239"/>
      <c r="N62" s="226"/>
      <c r="O62" s="240"/>
      <c r="P62" s="241"/>
      <c r="Q62" s="240"/>
      <c r="R62" s="224"/>
      <c r="S62" s="249"/>
      <c r="T62" s="224"/>
      <c r="U62" s="250"/>
      <c r="V62" s="240"/>
      <c r="W62" s="251"/>
      <c r="X62" s="252"/>
      <c r="Y62" s="258"/>
      <c r="Z62" s="240"/>
      <c r="AA62" s="241"/>
      <c r="AB62" s="259"/>
      <c r="AC62" s="252"/>
      <c r="AD62" s="240"/>
      <c r="AE62" s="240"/>
      <c r="AF62" s="241"/>
      <c r="AG62" s="251"/>
      <c r="AH62" s="252"/>
      <c r="AI62" s="258"/>
      <c r="AJ62" s="269"/>
      <c r="AK62" s="270"/>
      <c r="AL62" s="271"/>
      <c r="AM62" s="250"/>
      <c r="AN62" s="249"/>
      <c r="AO62" s="223"/>
      <c r="AP62" s="276"/>
      <c r="AQ62" s="224"/>
      <c r="AR62" s="250"/>
      <c r="AS62" s="249"/>
      <c r="AT62" s="223"/>
      <c r="AU62" s="276"/>
      <c r="AV62" s="224"/>
      <c r="AW62" s="250"/>
      <c r="AX62" s="249"/>
      <c r="AY62" s="223"/>
      <c r="AZ62" s="276"/>
      <c r="BA62" s="224"/>
      <c r="BB62" s="277"/>
      <c r="BC62" s="278"/>
      <c r="BD62" s="286"/>
      <c r="BE62" s="88"/>
      <c r="BF62" s="287"/>
      <c r="BG62" s="272"/>
      <c r="BH62" s="273"/>
      <c r="BI62" s="283"/>
      <c r="BJ62" s="284"/>
      <c r="BK62" s="285"/>
      <c r="BL62" s="272"/>
      <c r="BM62" s="273"/>
      <c r="BN62" s="283"/>
      <c r="BO62" s="284"/>
      <c r="BP62" s="285"/>
      <c r="BQ62" s="272"/>
      <c r="BR62" s="273"/>
      <c r="BS62" s="283"/>
      <c r="BT62" s="284"/>
      <c r="BU62" s="285"/>
      <c r="BV62" s="302"/>
      <c r="BW62" s="303"/>
      <c r="BX62" s="303"/>
      <c r="BY62" s="304"/>
      <c r="BZ62" s="305"/>
    </row>
    <row r="63" ht="15" spans="1:78">
      <c r="A63" s="218"/>
      <c r="B63" s="219"/>
      <c r="C63" s="225"/>
      <c r="D63" s="226"/>
      <c r="E63" s="227"/>
      <c r="F63" s="227"/>
      <c r="G63" s="223"/>
      <c r="H63" s="224"/>
      <c r="I63" s="237"/>
      <c r="J63" s="223"/>
      <c r="K63" s="238"/>
      <c r="L63" s="223"/>
      <c r="M63" s="239"/>
      <c r="N63" s="226"/>
      <c r="O63" s="240"/>
      <c r="P63" s="241"/>
      <c r="Q63" s="240"/>
      <c r="R63" s="224"/>
      <c r="S63" s="249"/>
      <c r="T63" s="224"/>
      <c r="U63" s="250"/>
      <c r="V63" s="240"/>
      <c r="W63" s="251"/>
      <c r="X63" s="252"/>
      <c r="Y63" s="258"/>
      <c r="Z63" s="240"/>
      <c r="AA63" s="241"/>
      <c r="AB63" s="259"/>
      <c r="AC63" s="252"/>
      <c r="AD63" s="240"/>
      <c r="AE63" s="240"/>
      <c r="AF63" s="241"/>
      <c r="AG63" s="251"/>
      <c r="AH63" s="252"/>
      <c r="AI63" s="258"/>
      <c r="AJ63" s="269"/>
      <c r="AK63" s="270"/>
      <c r="AL63" s="271"/>
      <c r="AM63" s="250"/>
      <c r="AN63" s="249"/>
      <c r="AO63" s="223"/>
      <c r="AP63" s="276"/>
      <c r="AQ63" s="224"/>
      <c r="AR63" s="250"/>
      <c r="AS63" s="249"/>
      <c r="AT63" s="223"/>
      <c r="AU63" s="276"/>
      <c r="AV63" s="224"/>
      <c r="AW63" s="250"/>
      <c r="AX63" s="249"/>
      <c r="AY63" s="223"/>
      <c r="AZ63" s="276"/>
      <c r="BA63" s="224"/>
      <c r="BB63" s="277"/>
      <c r="BC63" s="278"/>
      <c r="BD63" s="286"/>
      <c r="BE63" s="88"/>
      <c r="BF63" s="287"/>
      <c r="BG63" s="272"/>
      <c r="BH63" s="273"/>
      <c r="BI63" s="283"/>
      <c r="BJ63" s="284"/>
      <c r="BK63" s="285"/>
      <c r="BL63" s="272"/>
      <c r="BM63" s="273"/>
      <c r="BN63" s="283"/>
      <c r="BO63" s="284"/>
      <c r="BP63" s="285"/>
      <c r="BQ63" s="272"/>
      <c r="BR63" s="273"/>
      <c r="BS63" s="283"/>
      <c r="BT63" s="284"/>
      <c r="BU63" s="285"/>
      <c r="BV63" s="302"/>
      <c r="BW63" s="303"/>
      <c r="BX63" s="303"/>
      <c r="BY63" s="304"/>
      <c r="BZ63" s="305"/>
    </row>
    <row r="64" ht="15" spans="1:78">
      <c r="A64" s="218"/>
      <c r="B64" s="219"/>
      <c r="C64" s="225"/>
      <c r="D64" s="226"/>
      <c r="E64" s="227"/>
      <c r="F64" s="227"/>
      <c r="G64" s="223"/>
      <c r="H64" s="224"/>
      <c r="I64" s="237"/>
      <c r="J64" s="223"/>
      <c r="K64" s="238"/>
      <c r="L64" s="223"/>
      <c r="M64" s="239"/>
      <c r="N64" s="226"/>
      <c r="O64" s="240"/>
      <c r="P64" s="241"/>
      <c r="Q64" s="240"/>
      <c r="R64" s="224"/>
      <c r="S64" s="249"/>
      <c r="T64" s="224"/>
      <c r="U64" s="250"/>
      <c r="V64" s="240"/>
      <c r="W64" s="251"/>
      <c r="X64" s="252"/>
      <c r="Y64" s="258"/>
      <c r="Z64" s="240"/>
      <c r="AA64" s="241"/>
      <c r="AB64" s="259"/>
      <c r="AC64" s="252"/>
      <c r="AD64" s="240"/>
      <c r="AE64" s="240"/>
      <c r="AF64" s="241"/>
      <c r="AG64" s="251"/>
      <c r="AH64" s="252"/>
      <c r="AI64" s="258"/>
      <c r="AJ64" s="269"/>
      <c r="AK64" s="270"/>
      <c r="AL64" s="271"/>
      <c r="AM64" s="250"/>
      <c r="AN64" s="249"/>
      <c r="AO64" s="223"/>
      <c r="AP64" s="276"/>
      <c r="AQ64" s="224"/>
      <c r="AR64" s="250"/>
      <c r="AS64" s="249"/>
      <c r="AT64" s="223"/>
      <c r="AU64" s="276"/>
      <c r="AV64" s="224"/>
      <c r="AW64" s="250"/>
      <c r="AX64" s="249"/>
      <c r="AY64" s="223"/>
      <c r="AZ64" s="276"/>
      <c r="BA64" s="224"/>
      <c r="BB64" s="277"/>
      <c r="BC64" s="278"/>
      <c r="BD64" s="286"/>
      <c r="BE64" s="88"/>
      <c r="BF64" s="287"/>
      <c r="BG64" s="272"/>
      <c r="BH64" s="273"/>
      <c r="BI64" s="283"/>
      <c r="BJ64" s="284"/>
      <c r="BK64" s="285"/>
      <c r="BL64" s="272"/>
      <c r="BM64" s="273"/>
      <c r="BN64" s="283"/>
      <c r="BO64" s="284"/>
      <c r="BP64" s="285"/>
      <c r="BQ64" s="272"/>
      <c r="BR64" s="273"/>
      <c r="BS64" s="283"/>
      <c r="BT64" s="284"/>
      <c r="BU64" s="285"/>
      <c r="BV64" s="302"/>
      <c r="BW64" s="303"/>
      <c r="BX64" s="303"/>
      <c r="BY64" s="304"/>
      <c r="BZ64" s="305"/>
    </row>
    <row r="65" ht="15" spans="1:78">
      <c r="A65" s="218"/>
      <c r="B65" s="219"/>
      <c r="C65" s="225"/>
      <c r="D65" s="226"/>
      <c r="E65" s="227"/>
      <c r="F65" s="227"/>
      <c r="G65" s="223"/>
      <c r="H65" s="224"/>
      <c r="I65" s="237"/>
      <c r="J65" s="223"/>
      <c r="K65" s="238"/>
      <c r="L65" s="223"/>
      <c r="M65" s="239"/>
      <c r="N65" s="226"/>
      <c r="O65" s="240"/>
      <c r="P65" s="241"/>
      <c r="Q65" s="240"/>
      <c r="R65" s="224"/>
      <c r="S65" s="249"/>
      <c r="T65" s="224"/>
      <c r="U65" s="250"/>
      <c r="V65" s="240"/>
      <c r="W65" s="251"/>
      <c r="X65" s="252"/>
      <c r="Y65" s="258"/>
      <c r="Z65" s="240"/>
      <c r="AA65" s="241"/>
      <c r="AB65" s="259"/>
      <c r="AC65" s="252"/>
      <c r="AD65" s="240"/>
      <c r="AE65" s="240"/>
      <c r="AF65" s="241"/>
      <c r="AG65" s="251"/>
      <c r="AH65" s="252"/>
      <c r="AI65" s="258"/>
      <c r="AJ65" s="269"/>
      <c r="AK65" s="270"/>
      <c r="AL65" s="271"/>
      <c r="AM65" s="250"/>
      <c r="AN65" s="249"/>
      <c r="AO65" s="223"/>
      <c r="AP65" s="276"/>
      <c r="AQ65" s="224"/>
      <c r="AR65" s="250"/>
      <c r="AS65" s="249"/>
      <c r="AT65" s="223"/>
      <c r="AU65" s="276"/>
      <c r="AV65" s="224"/>
      <c r="AW65" s="250"/>
      <c r="AX65" s="249"/>
      <c r="AY65" s="223"/>
      <c r="AZ65" s="276"/>
      <c r="BA65" s="224"/>
      <c r="BB65" s="277"/>
      <c r="BC65" s="278"/>
      <c r="BD65" s="286"/>
      <c r="BE65" s="88"/>
      <c r="BF65" s="287"/>
      <c r="BG65" s="272"/>
      <c r="BH65" s="273"/>
      <c r="BI65" s="283"/>
      <c r="BJ65" s="284"/>
      <c r="BK65" s="285"/>
      <c r="BL65" s="272"/>
      <c r="BM65" s="273"/>
      <c r="BN65" s="283"/>
      <c r="BO65" s="284"/>
      <c r="BP65" s="285"/>
      <c r="BQ65" s="272"/>
      <c r="BR65" s="273"/>
      <c r="BS65" s="283"/>
      <c r="BT65" s="284"/>
      <c r="BU65" s="285"/>
      <c r="BV65" s="302"/>
      <c r="BW65" s="303"/>
      <c r="BX65" s="303"/>
      <c r="BY65" s="304"/>
      <c r="BZ65" s="305"/>
    </row>
    <row r="66" ht="15" spans="1:78">
      <c r="A66" s="218"/>
      <c r="B66" s="219"/>
      <c r="C66" s="225"/>
      <c r="D66" s="226"/>
      <c r="E66" s="227"/>
      <c r="F66" s="227"/>
      <c r="G66" s="223"/>
      <c r="H66" s="224"/>
      <c r="I66" s="237"/>
      <c r="J66" s="223"/>
      <c r="K66" s="238"/>
      <c r="L66" s="223"/>
      <c r="M66" s="239"/>
      <c r="N66" s="226"/>
      <c r="O66" s="240"/>
      <c r="P66" s="241"/>
      <c r="Q66" s="240"/>
      <c r="R66" s="224"/>
      <c r="S66" s="249"/>
      <c r="T66" s="224"/>
      <c r="U66" s="250"/>
      <c r="V66" s="240"/>
      <c r="W66" s="251"/>
      <c r="X66" s="252"/>
      <c r="Y66" s="258"/>
      <c r="Z66" s="240"/>
      <c r="AA66" s="241"/>
      <c r="AB66" s="259"/>
      <c r="AC66" s="252"/>
      <c r="AD66" s="240"/>
      <c r="AE66" s="240"/>
      <c r="AF66" s="241"/>
      <c r="AG66" s="251"/>
      <c r="AH66" s="252"/>
      <c r="AI66" s="258"/>
      <c r="AJ66" s="269"/>
      <c r="AK66" s="270"/>
      <c r="AL66" s="271"/>
      <c r="AM66" s="250"/>
      <c r="AN66" s="249"/>
      <c r="AO66" s="223"/>
      <c r="AP66" s="276"/>
      <c r="AQ66" s="224"/>
      <c r="AR66" s="250"/>
      <c r="AS66" s="249"/>
      <c r="AT66" s="223"/>
      <c r="AU66" s="276"/>
      <c r="AV66" s="224"/>
      <c r="AW66" s="250"/>
      <c r="AX66" s="249"/>
      <c r="AY66" s="223"/>
      <c r="AZ66" s="276"/>
      <c r="BA66" s="224"/>
      <c r="BB66" s="277"/>
      <c r="BC66" s="278"/>
      <c r="BD66" s="286"/>
      <c r="BE66" s="88"/>
      <c r="BF66" s="287"/>
      <c r="BG66" s="272"/>
      <c r="BH66" s="273"/>
      <c r="BI66" s="283"/>
      <c r="BJ66" s="284"/>
      <c r="BK66" s="285"/>
      <c r="BL66" s="272"/>
      <c r="BM66" s="273"/>
      <c r="BN66" s="283"/>
      <c r="BO66" s="284"/>
      <c r="BP66" s="285"/>
      <c r="BQ66" s="272"/>
      <c r="BR66" s="273"/>
      <c r="BS66" s="283"/>
      <c r="BT66" s="284"/>
      <c r="BU66" s="285"/>
      <c r="BV66" s="302"/>
      <c r="BW66" s="303"/>
      <c r="BX66" s="303"/>
      <c r="BY66" s="304"/>
      <c r="BZ66" s="305"/>
    </row>
    <row r="67" s="172" customFormat="1" ht="15" spans="1:78">
      <c r="A67" s="218"/>
      <c r="B67" s="219"/>
      <c r="C67" s="225"/>
      <c r="D67" s="226"/>
      <c r="E67" s="227"/>
      <c r="F67" s="227"/>
      <c r="G67" s="223"/>
      <c r="H67" s="224"/>
      <c r="I67" s="237"/>
      <c r="J67" s="223"/>
      <c r="K67" s="238"/>
      <c r="L67" s="223"/>
      <c r="M67" s="239"/>
      <c r="N67" s="226"/>
      <c r="O67" s="240"/>
      <c r="P67" s="241"/>
      <c r="Q67" s="240"/>
      <c r="R67" s="224"/>
      <c r="S67" s="249"/>
      <c r="T67" s="224"/>
      <c r="U67" s="250"/>
      <c r="V67" s="240"/>
      <c r="W67" s="251"/>
      <c r="X67" s="252"/>
      <c r="Y67" s="258"/>
      <c r="Z67" s="240"/>
      <c r="AA67" s="241"/>
      <c r="AB67" s="259"/>
      <c r="AC67" s="252"/>
      <c r="AD67" s="240"/>
      <c r="AE67" s="240"/>
      <c r="AF67" s="241"/>
      <c r="AG67" s="251"/>
      <c r="AH67" s="252"/>
      <c r="AI67" s="258"/>
      <c r="AJ67" s="269"/>
      <c r="AK67" s="270"/>
      <c r="AL67" s="271"/>
      <c r="AM67" s="250"/>
      <c r="AN67" s="249"/>
      <c r="AO67" s="223"/>
      <c r="AP67" s="276"/>
      <c r="AQ67" s="224"/>
      <c r="AR67" s="250"/>
      <c r="AS67" s="249"/>
      <c r="AT67" s="223"/>
      <c r="AU67" s="276"/>
      <c r="AV67" s="224"/>
      <c r="AW67" s="250"/>
      <c r="AX67" s="249"/>
      <c r="AY67" s="223"/>
      <c r="AZ67" s="276"/>
      <c r="BA67" s="224"/>
      <c r="BB67" s="277"/>
      <c r="BC67" s="278"/>
      <c r="BD67" s="286"/>
      <c r="BE67" s="88"/>
      <c r="BF67" s="287"/>
      <c r="BG67" s="272"/>
      <c r="BH67" s="273"/>
      <c r="BI67" s="283"/>
      <c r="BJ67" s="284"/>
      <c r="BK67" s="285"/>
      <c r="BL67" s="272"/>
      <c r="BM67" s="273"/>
      <c r="BN67" s="283"/>
      <c r="BO67" s="284"/>
      <c r="BP67" s="285"/>
      <c r="BQ67" s="272"/>
      <c r="BR67" s="273"/>
      <c r="BS67" s="283"/>
      <c r="BT67" s="284"/>
      <c r="BU67" s="285"/>
      <c r="BV67" s="302"/>
      <c r="BW67" s="303"/>
      <c r="BX67" s="303"/>
      <c r="BY67" s="304"/>
      <c r="BZ67" s="305"/>
    </row>
    <row r="68" ht="15" spans="1:78">
      <c r="A68" s="218"/>
      <c r="B68" s="219"/>
      <c r="C68" s="225"/>
      <c r="D68" s="226"/>
      <c r="E68" s="227"/>
      <c r="F68" s="227"/>
      <c r="G68" s="223"/>
      <c r="H68" s="224"/>
      <c r="I68" s="237"/>
      <c r="J68" s="223"/>
      <c r="K68" s="238"/>
      <c r="L68" s="223"/>
      <c r="M68" s="239"/>
      <c r="N68" s="226"/>
      <c r="O68" s="240"/>
      <c r="P68" s="241"/>
      <c r="Q68" s="240"/>
      <c r="R68" s="224"/>
      <c r="S68" s="249"/>
      <c r="T68" s="224"/>
      <c r="U68" s="250"/>
      <c r="V68" s="240"/>
      <c r="W68" s="251"/>
      <c r="X68" s="252"/>
      <c r="Y68" s="258"/>
      <c r="Z68" s="240"/>
      <c r="AA68" s="241"/>
      <c r="AB68" s="259"/>
      <c r="AC68" s="252"/>
      <c r="AD68" s="240"/>
      <c r="AE68" s="240"/>
      <c r="AF68" s="241"/>
      <c r="AG68" s="251"/>
      <c r="AH68" s="252"/>
      <c r="AI68" s="258"/>
      <c r="AJ68" s="269"/>
      <c r="AK68" s="270"/>
      <c r="AL68" s="271"/>
      <c r="AM68" s="250"/>
      <c r="AN68" s="249"/>
      <c r="AO68" s="223"/>
      <c r="AP68" s="276"/>
      <c r="AQ68" s="224"/>
      <c r="AR68" s="250"/>
      <c r="AS68" s="249"/>
      <c r="AT68" s="223"/>
      <c r="AU68" s="276"/>
      <c r="AV68" s="224"/>
      <c r="AW68" s="250"/>
      <c r="AX68" s="249"/>
      <c r="AY68" s="223"/>
      <c r="AZ68" s="276"/>
      <c r="BA68" s="224"/>
      <c r="BB68" s="277"/>
      <c r="BC68" s="278"/>
      <c r="BD68" s="286"/>
      <c r="BE68" s="88"/>
      <c r="BF68" s="287"/>
      <c r="BG68" s="272"/>
      <c r="BH68" s="273"/>
      <c r="BI68" s="283"/>
      <c r="BJ68" s="284"/>
      <c r="BK68" s="285"/>
      <c r="BL68" s="272"/>
      <c r="BM68" s="273"/>
      <c r="BN68" s="283"/>
      <c r="BO68" s="284"/>
      <c r="BP68" s="285"/>
      <c r="BQ68" s="272"/>
      <c r="BR68" s="273"/>
      <c r="BS68" s="283"/>
      <c r="BT68" s="284"/>
      <c r="BU68" s="285"/>
      <c r="BV68" s="302"/>
      <c r="BW68" s="303"/>
      <c r="BX68" s="303"/>
      <c r="BY68" s="304"/>
      <c r="BZ68" s="305"/>
    </row>
    <row r="69" ht="15" spans="1:78">
      <c r="A69" s="218"/>
      <c r="B69" s="219"/>
      <c r="C69" s="225"/>
      <c r="D69" s="226"/>
      <c r="E69" s="227"/>
      <c r="F69" s="227"/>
      <c r="G69" s="223"/>
      <c r="H69" s="224"/>
      <c r="I69" s="237"/>
      <c r="J69" s="223"/>
      <c r="K69" s="238"/>
      <c r="L69" s="223"/>
      <c r="M69" s="239"/>
      <c r="N69" s="226"/>
      <c r="O69" s="240"/>
      <c r="P69" s="241"/>
      <c r="Q69" s="240"/>
      <c r="R69" s="224"/>
      <c r="S69" s="249"/>
      <c r="T69" s="224"/>
      <c r="U69" s="250"/>
      <c r="V69" s="240"/>
      <c r="W69" s="251"/>
      <c r="X69" s="252"/>
      <c r="Y69" s="258"/>
      <c r="Z69" s="240"/>
      <c r="AA69" s="241"/>
      <c r="AB69" s="259"/>
      <c r="AC69" s="252"/>
      <c r="AD69" s="240"/>
      <c r="AE69" s="240"/>
      <c r="AF69" s="241"/>
      <c r="AG69" s="251"/>
      <c r="AH69" s="252"/>
      <c r="AI69" s="258"/>
      <c r="AJ69" s="269"/>
      <c r="AK69" s="270"/>
      <c r="AL69" s="271"/>
      <c r="AM69" s="250"/>
      <c r="AN69" s="249"/>
      <c r="AO69" s="223"/>
      <c r="AP69" s="276"/>
      <c r="AQ69" s="224"/>
      <c r="AR69" s="250"/>
      <c r="AS69" s="249"/>
      <c r="AT69" s="223"/>
      <c r="AU69" s="276"/>
      <c r="AV69" s="224"/>
      <c r="AW69" s="250"/>
      <c r="AX69" s="249"/>
      <c r="AY69" s="223"/>
      <c r="AZ69" s="276"/>
      <c r="BA69" s="224"/>
      <c r="BB69" s="277"/>
      <c r="BC69" s="278"/>
      <c r="BD69" s="286"/>
      <c r="BE69" s="88"/>
      <c r="BF69" s="287"/>
      <c r="BG69" s="272"/>
      <c r="BH69" s="273"/>
      <c r="BI69" s="283"/>
      <c r="BJ69" s="284"/>
      <c r="BK69" s="285"/>
      <c r="BL69" s="272"/>
      <c r="BM69" s="273"/>
      <c r="BN69" s="283"/>
      <c r="BO69" s="284"/>
      <c r="BP69" s="285"/>
      <c r="BQ69" s="272"/>
      <c r="BR69" s="273"/>
      <c r="BS69" s="283"/>
      <c r="BT69" s="284"/>
      <c r="BU69" s="285"/>
      <c r="BV69" s="302"/>
      <c r="BW69" s="303"/>
      <c r="BX69" s="303"/>
      <c r="BY69" s="304"/>
      <c r="BZ69" s="305"/>
    </row>
    <row r="70" ht="15" spans="1:78">
      <c r="A70" s="218"/>
      <c r="B70" s="219"/>
      <c r="C70" s="225"/>
      <c r="D70" s="226"/>
      <c r="E70" s="227"/>
      <c r="F70" s="227"/>
      <c r="G70" s="223"/>
      <c r="H70" s="224"/>
      <c r="I70" s="237"/>
      <c r="J70" s="223"/>
      <c r="K70" s="238"/>
      <c r="L70" s="223"/>
      <c r="M70" s="239"/>
      <c r="N70" s="226"/>
      <c r="O70" s="240"/>
      <c r="P70" s="241"/>
      <c r="Q70" s="240"/>
      <c r="R70" s="224"/>
      <c r="S70" s="249"/>
      <c r="T70" s="224"/>
      <c r="U70" s="250"/>
      <c r="V70" s="240"/>
      <c r="W70" s="251"/>
      <c r="X70" s="252"/>
      <c r="Y70" s="258"/>
      <c r="Z70" s="240"/>
      <c r="AA70" s="241"/>
      <c r="AB70" s="259"/>
      <c r="AC70" s="252"/>
      <c r="AD70" s="240"/>
      <c r="AE70" s="240"/>
      <c r="AF70" s="241"/>
      <c r="AG70" s="251"/>
      <c r="AH70" s="252"/>
      <c r="AI70" s="258"/>
      <c r="AJ70" s="269"/>
      <c r="AK70" s="270"/>
      <c r="AL70" s="271"/>
      <c r="AM70" s="250"/>
      <c r="AN70" s="249"/>
      <c r="AO70" s="223"/>
      <c r="AP70" s="276"/>
      <c r="AQ70" s="224"/>
      <c r="AR70" s="250"/>
      <c r="AS70" s="249"/>
      <c r="AT70" s="223"/>
      <c r="AU70" s="276"/>
      <c r="AV70" s="224"/>
      <c r="AW70" s="250"/>
      <c r="AX70" s="249"/>
      <c r="AY70" s="223"/>
      <c r="AZ70" s="276"/>
      <c r="BA70" s="224"/>
      <c r="BB70" s="277"/>
      <c r="BC70" s="278"/>
      <c r="BD70" s="286"/>
      <c r="BE70" s="88"/>
      <c r="BF70" s="287"/>
      <c r="BG70" s="272"/>
      <c r="BH70" s="273"/>
      <c r="BI70" s="283"/>
      <c r="BJ70" s="284"/>
      <c r="BK70" s="285"/>
      <c r="BL70" s="272"/>
      <c r="BM70" s="273"/>
      <c r="BN70" s="283"/>
      <c r="BO70" s="284"/>
      <c r="BP70" s="285"/>
      <c r="BQ70" s="272"/>
      <c r="BR70" s="273"/>
      <c r="BS70" s="283"/>
      <c r="BT70" s="284"/>
      <c r="BU70" s="285"/>
      <c r="BV70" s="302"/>
      <c r="BW70" s="303"/>
      <c r="BX70" s="303"/>
      <c r="BY70" s="304"/>
      <c r="BZ70" s="305"/>
    </row>
    <row r="71" ht="15" spans="1:78">
      <c r="A71" s="218"/>
      <c r="B71" s="219"/>
      <c r="C71" s="225"/>
      <c r="D71" s="226"/>
      <c r="E71" s="227"/>
      <c r="F71" s="227"/>
      <c r="G71" s="223"/>
      <c r="H71" s="224"/>
      <c r="I71" s="237"/>
      <c r="J71" s="223"/>
      <c r="K71" s="238"/>
      <c r="L71" s="223"/>
      <c r="M71" s="239"/>
      <c r="N71" s="226"/>
      <c r="O71" s="240"/>
      <c r="P71" s="241"/>
      <c r="Q71" s="240"/>
      <c r="R71" s="224"/>
      <c r="S71" s="249"/>
      <c r="T71" s="224"/>
      <c r="U71" s="250"/>
      <c r="V71" s="240"/>
      <c r="W71" s="251"/>
      <c r="X71" s="252"/>
      <c r="Y71" s="258"/>
      <c r="Z71" s="240"/>
      <c r="AA71" s="241"/>
      <c r="AB71" s="259"/>
      <c r="AC71" s="252"/>
      <c r="AD71" s="240"/>
      <c r="AE71" s="240"/>
      <c r="AF71" s="241"/>
      <c r="AG71" s="251"/>
      <c r="AH71" s="252"/>
      <c r="AI71" s="258"/>
      <c r="AJ71" s="269"/>
      <c r="AK71" s="270"/>
      <c r="AL71" s="271"/>
      <c r="AM71" s="250"/>
      <c r="AN71" s="249"/>
      <c r="AO71" s="223"/>
      <c r="AP71" s="276"/>
      <c r="AQ71" s="224"/>
      <c r="AR71" s="250"/>
      <c r="AS71" s="249"/>
      <c r="AT71" s="223"/>
      <c r="AU71" s="276"/>
      <c r="AV71" s="224"/>
      <c r="AW71" s="250"/>
      <c r="AX71" s="249"/>
      <c r="AY71" s="223"/>
      <c r="AZ71" s="276"/>
      <c r="BA71" s="224"/>
      <c r="BB71" s="277"/>
      <c r="BC71" s="278"/>
      <c r="BD71" s="286"/>
      <c r="BE71" s="88"/>
      <c r="BF71" s="287"/>
      <c r="BG71" s="272"/>
      <c r="BH71" s="273"/>
      <c r="BI71" s="283"/>
      <c r="BJ71" s="284"/>
      <c r="BK71" s="285"/>
      <c r="BL71" s="272"/>
      <c r="BM71" s="273"/>
      <c r="BN71" s="283"/>
      <c r="BO71" s="284"/>
      <c r="BP71" s="285"/>
      <c r="BQ71" s="272"/>
      <c r="BR71" s="273"/>
      <c r="BS71" s="283"/>
      <c r="BT71" s="284"/>
      <c r="BU71" s="285"/>
      <c r="BV71" s="302"/>
      <c r="BW71" s="303"/>
      <c r="BX71" s="303"/>
      <c r="BY71" s="304"/>
      <c r="BZ71" s="305"/>
    </row>
    <row r="72" ht="15" spans="1:78">
      <c r="A72" s="218"/>
      <c r="B72" s="219"/>
      <c r="C72" s="225"/>
      <c r="D72" s="226"/>
      <c r="E72" s="227"/>
      <c r="F72" s="227"/>
      <c r="G72" s="223"/>
      <c r="H72" s="224"/>
      <c r="I72" s="237"/>
      <c r="J72" s="223"/>
      <c r="K72" s="238"/>
      <c r="L72" s="223"/>
      <c r="M72" s="239"/>
      <c r="N72" s="226"/>
      <c r="O72" s="240"/>
      <c r="P72" s="241"/>
      <c r="Q72" s="240"/>
      <c r="R72" s="224"/>
      <c r="S72" s="249"/>
      <c r="T72" s="224"/>
      <c r="U72" s="250"/>
      <c r="V72" s="240"/>
      <c r="W72" s="251"/>
      <c r="X72" s="252"/>
      <c r="Y72" s="258"/>
      <c r="Z72" s="240"/>
      <c r="AA72" s="241"/>
      <c r="AB72" s="259"/>
      <c r="AC72" s="252"/>
      <c r="AD72" s="240"/>
      <c r="AE72" s="240"/>
      <c r="AF72" s="241"/>
      <c r="AG72" s="251"/>
      <c r="AH72" s="252"/>
      <c r="AI72" s="258"/>
      <c r="AJ72" s="269"/>
      <c r="AK72" s="270"/>
      <c r="AL72" s="271"/>
      <c r="AM72" s="250"/>
      <c r="AN72" s="249"/>
      <c r="AO72" s="223"/>
      <c r="AP72" s="276"/>
      <c r="AQ72" s="224"/>
      <c r="AR72" s="250"/>
      <c r="AS72" s="249"/>
      <c r="AT72" s="223"/>
      <c r="AU72" s="276"/>
      <c r="AV72" s="224"/>
      <c r="AW72" s="250"/>
      <c r="AX72" s="249"/>
      <c r="AY72" s="223"/>
      <c r="AZ72" s="276"/>
      <c r="BA72" s="224"/>
      <c r="BB72" s="277"/>
      <c r="BC72" s="278"/>
      <c r="BD72" s="286"/>
      <c r="BE72" s="88"/>
      <c r="BF72" s="287"/>
      <c r="BG72" s="272"/>
      <c r="BH72" s="273"/>
      <c r="BI72" s="283"/>
      <c r="BJ72" s="284"/>
      <c r="BK72" s="285"/>
      <c r="BL72" s="272"/>
      <c r="BM72" s="273"/>
      <c r="BN72" s="283"/>
      <c r="BO72" s="284"/>
      <c r="BP72" s="285"/>
      <c r="BQ72" s="272"/>
      <c r="BR72" s="273"/>
      <c r="BS72" s="283"/>
      <c r="BT72" s="284"/>
      <c r="BU72" s="285"/>
      <c r="BV72" s="302"/>
      <c r="BW72" s="303"/>
      <c r="BX72" s="303"/>
      <c r="BY72" s="304"/>
      <c r="BZ72" s="305"/>
    </row>
    <row r="73" ht="15" spans="1:78">
      <c r="A73" s="218"/>
      <c r="B73" s="219"/>
      <c r="C73" s="225"/>
      <c r="D73" s="226"/>
      <c r="E73" s="227"/>
      <c r="F73" s="227"/>
      <c r="G73" s="223"/>
      <c r="H73" s="224"/>
      <c r="I73" s="237"/>
      <c r="J73" s="223"/>
      <c r="K73" s="238"/>
      <c r="L73" s="223"/>
      <c r="M73" s="239"/>
      <c r="N73" s="226"/>
      <c r="O73" s="240"/>
      <c r="P73" s="241"/>
      <c r="Q73" s="240"/>
      <c r="R73" s="224"/>
      <c r="S73" s="249"/>
      <c r="T73" s="224"/>
      <c r="U73" s="250"/>
      <c r="V73" s="240"/>
      <c r="W73" s="251"/>
      <c r="X73" s="252"/>
      <c r="Y73" s="258"/>
      <c r="Z73" s="240"/>
      <c r="AA73" s="241"/>
      <c r="AB73" s="259"/>
      <c r="AC73" s="252"/>
      <c r="AD73" s="240"/>
      <c r="AE73" s="240"/>
      <c r="AF73" s="241"/>
      <c r="AG73" s="251"/>
      <c r="AH73" s="252"/>
      <c r="AI73" s="258"/>
      <c r="AJ73" s="269"/>
      <c r="AK73" s="270"/>
      <c r="AL73" s="271"/>
      <c r="AM73" s="272"/>
      <c r="AN73" s="273"/>
      <c r="AO73" s="283"/>
      <c r="AP73" s="284"/>
      <c r="AQ73" s="285"/>
      <c r="AR73" s="272"/>
      <c r="AS73" s="273"/>
      <c r="AT73" s="283"/>
      <c r="AU73" s="284"/>
      <c r="AV73" s="285"/>
      <c r="AW73" s="272"/>
      <c r="AX73" s="273"/>
      <c r="AY73" s="283"/>
      <c r="AZ73" s="284"/>
      <c r="BA73" s="285"/>
      <c r="BB73" s="277"/>
      <c r="BC73" s="278"/>
      <c r="BD73" s="286"/>
      <c r="BE73" s="88"/>
      <c r="BF73" s="287"/>
      <c r="BG73" s="272"/>
      <c r="BH73" s="273"/>
      <c r="BI73" s="283"/>
      <c r="BJ73" s="284"/>
      <c r="BK73" s="285"/>
      <c r="BL73" s="272"/>
      <c r="BM73" s="273"/>
      <c r="BN73" s="283"/>
      <c r="BO73" s="284"/>
      <c r="BP73" s="285"/>
      <c r="BQ73" s="272"/>
      <c r="BR73" s="273"/>
      <c r="BS73" s="283"/>
      <c r="BT73" s="284"/>
      <c r="BU73" s="285"/>
      <c r="BV73" s="302"/>
      <c r="BW73" s="303"/>
      <c r="BX73" s="303"/>
      <c r="BY73" s="304"/>
      <c r="BZ73" s="305"/>
    </row>
    <row r="74" ht="15" spans="1:78">
      <c r="A74" s="218"/>
      <c r="B74" s="219"/>
      <c r="C74" s="225"/>
      <c r="D74" s="226"/>
      <c r="E74" s="227"/>
      <c r="F74" s="227"/>
      <c r="G74" s="223"/>
      <c r="H74" s="224"/>
      <c r="I74" s="237"/>
      <c r="J74" s="223"/>
      <c r="K74" s="238"/>
      <c r="L74" s="223"/>
      <c r="M74" s="239"/>
      <c r="N74" s="226"/>
      <c r="O74" s="240"/>
      <c r="P74" s="241"/>
      <c r="Q74" s="240"/>
      <c r="R74" s="224"/>
      <c r="S74" s="249"/>
      <c r="T74" s="224"/>
      <c r="U74" s="250"/>
      <c r="V74" s="240"/>
      <c r="W74" s="251"/>
      <c r="X74" s="252"/>
      <c r="Y74" s="258"/>
      <c r="Z74" s="240"/>
      <c r="AA74" s="241"/>
      <c r="AB74" s="259"/>
      <c r="AC74" s="252"/>
      <c r="AD74" s="240"/>
      <c r="AE74" s="240"/>
      <c r="AF74" s="241"/>
      <c r="AG74" s="251"/>
      <c r="AH74" s="252"/>
      <c r="AI74" s="258"/>
      <c r="AJ74" s="223"/>
      <c r="AK74" s="276"/>
      <c r="AL74" s="224"/>
      <c r="AM74" s="272"/>
      <c r="AN74" s="273"/>
      <c r="AO74" s="283"/>
      <c r="AP74" s="284"/>
      <c r="AQ74" s="285"/>
      <c r="AR74" s="272"/>
      <c r="AS74" s="273"/>
      <c r="AT74" s="283"/>
      <c r="AU74" s="284"/>
      <c r="AV74" s="285"/>
      <c r="AW74" s="272"/>
      <c r="AX74" s="273"/>
      <c r="AY74" s="283"/>
      <c r="AZ74" s="284"/>
      <c r="BA74" s="285"/>
      <c r="BB74" s="277"/>
      <c r="BC74" s="278"/>
      <c r="BD74" s="286"/>
      <c r="BE74" s="88"/>
      <c r="BF74" s="287"/>
      <c r="BG74" s="272"/>
      <c r="BH74" s="273"/>
      <c r="BI74" s="283"/>
      <c r="BJ74" s="284"/>
      <c r="BK74" s="285"/>
      <c r="BL74" s="272"/>
      <c r="BM74" s="273"/>
      <c r="BN74" s="283"/>
      <c r="BO74" s="284"/>
      <c r="BP74" s="285"/>
      <c r="BQ74" s="272"/>
      <c r="BR74" s="273"/>
      <c r="BS74" s="283"/>
      <c r="BT74" s="284"/>
      <c r="BU74" s="285"/>
      <c r="BV74" s="302"/>
      <c r="BW74" s="303"/>
      <c r="BX74" s="303"/>
      <c r="BY74" s="304"/>
      <c r="BZ74" s="305"/>
    </row>
    <row r="75" ht="15" hidden="1" spans="1:78">
      <c r="A75" s="218"/>
      <c r="B75" s="219"/>
      <c r="C75" s="225"/>
      <c r="D75" s="226"/>
      <c r="E75" s="227"/>
      <c r="F75" s="227"/>
      <c r="G75" s="223"/>
      <c r="H75" s="224"/>
      <c r="I75" s="237"/>
      <c r="J75" s="223"/>
      <c r="K75" s="238"/>
      <c r="L75" s="223"/>
      <c r="M75" s="239"/>
      <c r="N75" s="226"/>
      <c r="O75" s="240"/>
      <c r="P75" s="241"/>
      <c r="Q75" s="240"/>
      <c r="R75" s="224"/>
      <c r="S75" s="249"/>
      <c r="T75" s="224"/>
      <c r="U75" s="250"/>
      <c r="V75" s="240"/>
      <c r="W75" s="251"/>
      <c r="X75" s="252"/>
      <c r="Y75" s="258"/>
      <c r="Z75" s="240"/>
      <c r="AA75" s="241"/>
      <c r="AB75" s="259"/>
      <c r="AC75" s="252"/>
      <c r="AD75" s="240"/>
      <c r="AE75" s="240"/>
      <c r="AF75" s="241"/>
      <c r="AG75" s="251"/>
      <c r="AH75" s="252"/>
      <c r="AI75" s="258"/>
      <c r="AJ75" s="269"/>
      <c r="AK75" s="270"/>
      <c r="AL75" s="271"/>
      <c r="AM75" s="272"/>
      <c r="AN75" s="273"/>
      <c r="AO75" s="283"/>
      <c r="AP75" s="284"/>
      <c r="AQ75" s="285"/>
      <c r="AR75" s="272"/>
      <c r="AS75" s="273"/>
      <c r="AT75" s="283"/>
      <c r="AU75" s="284"/>
      <c r="AV75" s="285"/>
      <c r="AW75" s="272"/>
      <c r="AX75" s="273"/>
      <c r="AY75" s="283"/>
      <c r="AZ75" s="284"/>
      <c r="BA75" s="285"/>
      <c r="BB75" s="277"/>
      <c r="BC75" s="278"/>
      <c r="BD75" s="286"/>
      <c r="BE75" s="88"/>
      <c r="BF75" s="287"/>
      <c r="BG75" s="272"/>
      <c r="BH75" s="273"/>
      <c r="BI75" s="283"/>
      <c r="BJ75" s="284"/>
      <c r="BK75" s="285"/>
      <c r="BL75" s="272"/>
      <c r="BM75" s="273"/>
      <c r="BN75" s="283"/>
      <c r="BO75" s="284"/>
      <c r="BP75" s="285"/>
      <c r="BQ75" s="272"/>
      <c r="BR75" s="273"/>
      <c r="BS75" s="283"/>
      <c r="BT75" s="284"/>
      <c r="BU75" s="285"/>
      <c r="BV75" s="302"/>
      <c r="BW75" s="303"/>
      <c r="BX75" s="303"/>
      <c r="BY75" s="304"/>
      <c r="BZ75" s="305"/>
    </row>
    <row r="76" ht="15" hidden="1" spans="1:78">
      <c r="A76" s="218"/>
      <c r="B76" s="219"/>
      <c r="C76" s="225"/>
      <c r="D76" s="226"/>
      <c r="E76" s="227"/>
      <c r="F76" s="227"/>
      <c r="G76" s="223"/>
      <c r="H76" s="224"/>
      <c r="I76" s="237"/>
      <c r="J76" s="223"/>
      <c r="K76" s="238"/>
      <c r="L76" s="223"/>
      <c r="M76" s="239"/>
      <c r="N76" s="226"/>
      <c r="O76" s="240"/>
      <c r="P76" s="241"/>
      <c r="Q76" s="240"/>
      <c r="R76" s="224"/>
      <c r="S76" s="249"/>
      <c r="T76" s="224"/>
      <c r="U76" s="250"/>
      <c r="V76" s="240"/>
      <c r="W76" s="251"/>
      <c r="X76" s="252"/>
      <c r="Y76" s="258"/>
      <c r="Z76" s="240"/>
      <c r="AA76" s="241"/>
      <c r="AB76" s="259"/>
      <c r="AC76" s="252"/>
      <c r="AD76" s="240"/>
      <c r="AE76" s="240"/>
      <c r="AF76" s="241"/>
      <c r="AG76" s="251"/>
      <c r="AH76" s="252"/>
      <c r="AI76" s="258"/>
      <c r="AJ76" s="269"/>
      <c r="AK76" s="270"/>
      <c r="AL76" s="271"/>
      <c r="AM76" s="272"/>
      <c r="AN76" s="273"/>
      <c r="AO76" s="283"/>
      <c r="AP76" s="284"/>
      <c r="AQ76" s="285"/>
      <c r="AR76" s="272"/>
      <c r="AS76" s="273"/>
      <c r="AT76" s="283"/>
      <c r="AU76" s="284"/>
      <c r="AV76" s="285"/>
      <c r="AW76" s="272"/>
      <c r="AX76" s="273"/>
      <c r="AY76" s="283"/>
      <c r="AZ76" s="284"/>
      <c r="BA76" s="285"/>
      <c r="BB76" s="277"/>
      <c r="BC76" s="278"/>
      <c r="BD76" s="286"/>
      <c r="BE76" s="88"/>
      <c r="BF76" s="287"/>
      <c r="BG76" s="272"/>
      <c r="BH76" s="273"/>
      <c r="BI76" s="283"/>
      <c r="BJ76" s="284"/>
      <c r="BK76" s="285"/>
      <c r="BL76" s="272"/>
      <c r="BM76" s="273"/>
      <c r="BN76" s="283"/>
      <c r="BO76" s="284"/>
      <c r="BP76" s="285"/>
      <c r="BQ76" s="272"/>
      <c r="BR76" s="273"/>
      <c r="BS76" s="283"/>
      <c r="BT76" s="284"/>
      <c r="BU76" s="285"/>
      <c r="BV76" s="302"/>
      <c r="BW76" s="303"/>
      <c r="BX76" s="303"/>
      <c r="BY76" s="304"/>
      <c r="BZ76" s="305"/>
    </row>
    <row r="77" ht="15" spans="1:78">
      <c r="A77" s="218"/>
      <c r="B77" s="219"/>
      <c r="C77" s="225"/>
      <c r="D77" s="226"/>
      <c r="E77" s="227"/>
      <c r="F77" s="227"/>
      <c r="G77" s="223"/>
      <c r="H77" s="224"/>
      <c r="I77" s="237"/>
      <c r="J77" s="223"/>
      <c r="K77" s="238"/>
      <c r="L77" s="223"/>
      <c r="M77" s="239"/>
      <c r="N77" s="226"/>
      <c r="O77" s="240"/>
      <c r="P77" s="241"/>
      <c r="Q77" s="240"/>
      <c r="R77" s="224"/>
      <c r="S77" s="249"/>
      <c r="T77" s="224"/>
      <c r="U77" s="250"/>
      <c r="V77" s="240"/>
      <c r="W77" s="251"/>
      <c r="X77" s="252"/>
      <c r="Y77" s="258"/>
      <c r="Z77" s="240"/>
      <c r="AA77" s="241"/>
      <c r="AB77" s="259"/>
      <c r="AC77" s="252"/>
      <c r="AD77" s="240"/>
      <c r="AE77" s="240"/>
      <c r="AF77" s="241"/>
      <c r="AG77" s="251"/>
      <c r="AH77" s="252"/>
      <c r="AI77" s="258"/>
      <c r="AJ77" s="269"/>
      <c r="AK77" s="270"/>
      <c r="AL77" s="271"/>
      <c r="AM77" s="272"/>
      <c r="AN77" s="273"/>
      <c r="AO77" s="283"/>
      <c r="AP77" s="284"/>
      <c r="AQ77" s="285"/>
      <c r="AR77" s="272"/>
      <c r="AS77" s="273"/>
      <c r="AT77" s="283"/>
      <c r="AU77" s="284"/>
      <c r="AV77" s="285"/>
      <c r="AW77" s="272"/>
      <c r="AX77" s="273"/>
      <c r="AY77" s="283"/>
      <c r="AZ77" s="284"/>
      <c r="BA77" s="285"/>
      <c r="BB77" s="277"/>
      <c r="BC77" s="278"/>
      <c r="BD77" s="286"/>
      <c r="BE77" s="88"/>
      <c r="BF77" s="287"/>
      <c r="BG77" s="272"/>
      <c r="BH77" s="273"/>
      <c r="BI77" s="283"/>
      <c r="BJ77" s="284"/>
      <c r="BK77" s="285"/>
      <c r="BL77" s="272"/>
      <c r="BM77" s="273"/>
      <c r="BN77" s="283"/>
      <c r="BO77" s="284"/>
      <c r="BP77" s="285"/>
      <c r="BQ77" s="272"/>
      <c r="BR77" s="273"/>
      <c r="BS77" s="283"/>
      <c r="BT77" s="284"/>
      <c r="BU77" s="285"/>
      <c r="BV77" s="302"/>
      <c r="BW77" s="303"/>
      <c r="BX77" s="303"/>
      <c r="BY77" s="304"/>
      <c r="BZ77" s="305"/>
    </row>
    <row r="78" ht="15" spans="1:78">
      <c r="A78" s="218"/>
      <c r="B78" s="219"/>
      <c r="C78" s="225"/>
      <c r="D78" s="226"/>
      <c r="E78" s="227"/>
      <c r="F78" s="227"/>
      <c r="G78" s="223"/>
      <c r="H78" s="224"/>
      <c r="I78" s="237"/>
      <c r="J78" s="223"/>
      <c r="K78" s="238"/>
      <c r="L78" s="223"/>
      <c r="M78" s="239"/>
      <c r="N78" s="226"/>
      <c r="O78" s="240"/>
      <c r="P78" s="241"/>
      <c r="Q78" s="240"/>
      <c r="R78" s="224"/>
      <c r="S78" s="249"/>
      <c r="T78" s="224"/>
      <c r="U78" s="250"/>
      <c r="V78" s="240"/>
      <c r="W78" s="251"/>
      <c r="X78" s="252"/>
      <c r="Y78" s="258"/>
      <c r="Z78" s="240"/>
      <c r="AA78" s="241"/>
      <c r="AB78" s="259"/>
      <c r="AC78" s="252"/>
      <c r="AD78" s="240"/>
      <c r="AE78" s="240"/>
      <c r="AF78" s="241"/>
      <c r="AG78" s="251"/>
      <c r="AH78" s="252"/>
      <c r="AI78" s="258"/>
      <c r="AJ78" s="269"/>
      <c r="AK78" s="270"/>
      <c r="AL78" s="271"/>
      <c r="AM78" s="272"/>
      <c r="AN78" s="273"/>
      <c r="AO78" s="283"/>
      <c r="AP78" s="284"/>
      <c r="AQ78" s="285"/>
      <c r="AR78" s="272"/>
      <c r="AS78" s="273"/>
      <c r="AT78" s="283"/>
      <c r="AU78" s="284"/>
      <c r="AV78" s="285"/>
      <c r="AW78" s="272"/>
      <c r="AX78" s="273"/>
      <c r="AY78" s="283"/>
      <c r="AZ78" s="284"/>
      <c r="BA78" s="285"/>
      <c r="BB78" s="277"/>
      <c r="BC78" s="278"/>
      <c r="BD78" s="286"/>
      <c r="BE78" s="88"/>
      <c r="BF78" s="287"/>
      <c r="BG78" s="272"/>
      <c r="BH78" s="273"/>
      <c r="BI78" s="283"/>
      <c r="BJ78" s="284"/>
      <c r="BK78" s="285"/>
      <c r="BL78" s="272"/>
      <c r="BM78" s="273"/>
      <c r="BN78" s="283"/>
      <c r="BO78" s="284"/>
      <c r="BP78" s="285"/>
      <c r="BQ78" s="272"/>
      <c r="BR78" s="273"/>
      <c r="BS78" s="283"/>
      <c r="BT78" s="284"/>
      <c r="BU78" s="285"/>
      <c r="BV78" s="302"/>
      <c r="BW78" s="303"/>
      <c r="BX78" s="303"/>
      <c r="BY78" s="304"/>
      <c r="BZ78" s="305"/>
    </row>
    <row r="79" ht="15" spans="1:78">
      <c r="A79" s="218"/>
      <c r="B79" s="219"/>
      <c r="C79" s="225"/>
      <c r="D79" s="226"/>
      <c r="E79" s="227"/>
      <c r="F79" s="227"/>
      <c r="G79" s="223"/>
      <c r="H79" s="224"/>
      <c r="I79" s="237"/>
      <c r="J79" s="223"/>
      <c r="K79" s="238"/>
      <c r="L79" s="223"/>
      <c r="M79" s="239"/>
      <c r="N79" s="226"/>
      <c r="O79" s="240"/>
      <c r="P79" s="241"/>
      <c r="Q79" s="240"/>
      <c r="R79" s="224"/>
      <c r="S79" s="249"/>
      <c r="T79" s="224"/>
      <c r="U79" s="250"/>
      <c r="V79" s="240"/>
      <c r="W79" s="251"/>
      <c r="X79" s="252"/>
      <c r="Y79" s="258"/>
      <c r="Z79" s="240"/>
      <c r="AA79" s="241"/>
      <c r="AB79" s="259"/>
      <c r="AC79" s="252"/>
      <c r="AD79" s="240"/>
      <c r="AE79" s="240"/>
      <c r="AF79" s="241"/>
      <c r="AG79" s="251"/>
      <c r="AH79" s="252"/>
      <c r="AI79" s="258"/>
      <c r="AJ79" s="269"/>
      <c r="AK79" s="270"/>
      <c r="AL79" s="271"/>
      <c r="AM79" s="272"/>
      <c r="AN79" s="273"/>
      <c r="AO79" s="283"/>
      <c r="AP79" s="284"/>
      <c r="AQ79" s="285"/>
      <c r="AR79" s="272"/>
      <c r="AS79" s="273"/>
      <c r="AT79" s="283"/>
      <c r="AU79" s="284"/>
      <c r="AV79" s="285"/>
      <c r="AW79" s="272"/>
      <c r="AX79" s="273"/>
      <c r="AY79" s="283"/>
      <c r="AZ79" s="284"/>
      <c r="BA79" s="285"/>
      <c r="BB79" s="277"/>
      <c r="BC79" s="278"/>
      <c r="BD79" s="286"/>
      <c r="BE79" s="88"/>
      <c r="BF79" s="287"/>
      <c r="BG79" s="272"/>
      <c r="BH79" s="273"/>
      <c r="BI79" s="283"/>
      <c r="BJ79" s="284"/>
      <c r="BK79" s="285"/>
      <c r="BL79" s="272"/>
      <c r="BM79" s="273"/>
      <c r="BN79" s="283"/>
      <c r="BO79" s="284"/>
      <c r="BP79" s="285"/>
      <c r="BQ79" s="272"/>
      <c r="BR79" s="273"/>
      <c r="BS79" s="283"/>
      <c r="BT79" s="284"/>
      <c r="BU79" s="285"/>
      <c r="BV79" s="302"/>
      <c r="BW79" s="303"/>
      <c r="BX79" s="303"/>
      <c r="BY79" s="304"/>
      <c r="BZ79" s="305"/>
    </row>
    <row r="80" ht="15.75" spans="1:78">
      <c r="A80" s="306"/>
      <c r="B80" s="307"/>
      <c r="C80" s="308"/>
      <c r="D80" s="309"/>
      <c r="E80" s="310"/>
      <c r="F80" s="310"/>
      <c r="G80" s="311"/>
      <c r="H80" s="312"/>
      <c r="I80" s="324"/>
      <c r="J80" s="311"/>
      <c r="K80" s="325"/>
      <c r="L80" s="311"/>
      <c r="M80" s="326"/>
      <c r="N80" s="309"/>
      <c r="O80" s="327"/>
      <c r="P80" s="328"/>
      <c r="Q80" s="327"/>
      <c r="R80" s="312"/>
      <c r="S80" s="330"/>
      <c r="T80" s="312"/>
      <c r="U80" s="331"/>
      <c r="V80" s="327"/>
      <c r="W80" s="332"/>
      <c r="X80" s="333"/>
      <c r="Y80" s="335"/>
      <c r="Z80" s="327"/>
      <c r="AA80" s="328"/>
      <c r="AB80" s="336"/>
      <c r="AC80" s="333"/>
      <c r="AD80" s="327"/>
      <c r="AE80" s="327"/>
      <c r="AF80" s="328"/>
      <c r="AG80" s="332"/>
      <c r="AH80" s="333"/>
      <c r="AI80" s="335"/>
      <c r="AJ80" s="337"/>
      <c r="AK80" s="338"/>
      <c r="AL80" s="339"/>
      <c r="AM80" s="340"/>
      <c r="AN80" s="161"/>
      <c r="AO80" s="344"/>
      <c r="AP80" s="345"/>
      <c r="AQ80" s="346"/>
      <c r="AR80" s="340"/>
      <c r="AS80" s="161"/>
      <c r="AT80" s="344"/>
      <c r="AU80" s="345"/>
      <c r="AV80" s="346"/>
      <c r="AW80" s="340"/>
      <c r="AX80" s="161"/>
      <c r="AY80" s="344"/>
      <c r="AZ80" s="345"/>
      <c r="BA80" s="346"/>
      <c r="BB80" s="347"/>
      <c r="BC80" s="348"/>
      <c r="BD80" s="349"/>
      <c r="BE80" s="350"/>
      <c r="BF80" s="351"/>
      <c r="BG80" s="340"/>
      <c r="BH80" s="161"/>
      <c r="BI80" s="344"/>
      <c r="BJ80" s="345"/>
      <c r="BK80" s="346"/>
      <c r="BL80" s="340"/>
      <c r="BM80" s="161"/>
      <c r="BN80" s="344"/>
      <c r="BO80" s="345"/>
      <c r="BP80" s="346"/>
      <c r="BQ80" s="340"/>
      <c r="BR80" s="161"/>
      <c r="BS80" s="344"/>
      <c r="BT80" s="345"/>
      <c r="BU80" s="346"/>
      <c r="BV80" s="357"/>
      <c r="BW80" s="358"/>
      <c r="BX80" s="358"/>
      <c r="BY80" s="359"/>
      <c r="BZ80" s="360"/>
    </row>
    <row r="81" s="173" customFormat="1" ht="30" customHeight="1" spans="1:78">
      <c r="A81" s="313" t="s">
        <v>173</v>
      </c>
      <c r="B81" s="314"/>
      <c r="C81" s="315"/>
      <c r="D81" s="205">
        <f t="shared" ref="D81:BU81" si="0">SUM(D9:D80)</f>
        <v>0</v>
      </c>
      <c r="E81" s="230"/>
      <c r="F81" s="230"/>
      <c r="G81" s="208">
        <f t="shared" si="0"/>
        <v>0</v>
      </c>
      <c r="H81" s="208">
        <f t="shared" si="0"/>
        <v>0</v>
      </c>
      <c r="I81" s="208"/>
      <c r="J81" s="208"/>
      <c r="K81" s="209">
        <f t="shared" si="0"/>
        <v>0</v>
      </c>
      <c r="L81" s="208">
        <f t="shared" si="0"/>
        <v>0</v>
      </c>
      <c r="M81" s="210">
        <f t="shared" si="0"/>
        <v>0</v>
      </c>
      <c r="N81" s="205">
        <f t="shared" si="0"/>
        <v>0</v>
      </c>
      <c r="O81" s="208">
        <f t="shared" si="0"/>
        <v>0</v>
      </c>
      <c r="P81" s="209">
        <f t="shared" si="0"/>
        <v>0</v>
      </c>
      <c r="Q81" s="208">
        <f t="shared" si="0"/>
        <v>0</v>
      </c>
      <c r="R81" s="229">
        <f t="shared" si="0"/>
        <v>0</v>
      </c>
      <c r="S81" s="230">
        <f t="shared" si="0"/>
        <v>0</v>
      </c>
      <c r="T81" s="208">
        <f t="shared" si="0"/>
        <v>0</v>
      </c>
      <c r="U81" s="209">
        <f t="shared" si="0"/>
        <v>0</v>
      </c>
      <c r="V81" s="208">
        <f t="shared" si="0"/>
        <v>0</v>
      </c>
      <c r="W81" s="208">
        <f t="shared" si="0"/>
        <v>0</v>
      </c>
      <c r="X81" s="209">
        <f t="shared" si="0"/>
        <v>0</v>
      </c>
      <c r="Y81" s="209"/>
      <c r="Z81" s="208">
        <f t="shared" si="0"/>
        <v>0</v>
      </c>
      <c r="AA81" s="209">
        <f t="shared" si="0"/>
        <v>0</v>
      </c>
      <c r="AB81" s="208">
        <f t="shared" si="0"/>
        <v>0</v>
      </c>
      <c r="AC81" s="209">
        <f t="shared" si="0"/>
        <v>0</v>
      </c>
      <c r="AD81" s="208">
        <f t="shared" si="0"/>
        <v>0</v>
      </c>
      <c r="AE81" s="208"/>
      <c r="AF81" s="209">
        <f t="shared" si="0"/>
        <v>0</v>
      </c>
      <c r="AG81" s="208">
        <f t="shared" si="0"/>
        <v>0</v>
      </c>
      <c r="AH81" s="209">
        <f t="shared" si="0"/>
        <v>0</v>
      </c>
      <c r="AI81" s="209"/>
      <c r="AJ81" s="208">
        <f t="shared" si="0"/>
        <v>0</v>
      </c>
      <c r="AK81" s="209">
        <f t="shared" si="0"/>
        <v>0</v>
      </c>
      <c r="AL81" s="208">
        <f t="shared" si="0"/>
        <v>0</v>
      </c>
      <c r="AM81" s="209">
        <f t="shared" si="0"/>
        <v>0</v>
      </c>
      <c r="AN81" s="209"/>
      <c r="AO81" s="208">
        <f t="shared" si="0"/>
        <v>0</v>
      </c>
      <c r="AP81" s="209">
        <f t="shared" si="0"/>
        <v>0</v>
      </c>
      <c r="AQ81" s="208">
        <f t="shared" si="0"/>
        <v>0</v>
      </c>
      <c r="AR81" s="209">
        <f t="shared" si="0"/>
        <v>0</v>
      </c>
      <c r="AS81" s="209"/>
      <c r="AT81" s="208">
        <f t="shared" si="0"/>
        <v>0</v>
      </c>
      <c r="AU81" s="209">
        <f t="shared" si="0"/>
        <v>0</v>
      </c>
      <c r="AV81" s="208">
        <f t="shared" si="0"/>
        <v>0</v>
      </c>
      <c r="AW81" s="209">
        <f t="shared" si="0"/>
        <v>0</v>
      </c>
      <c r="AX81" s="209"/>
      <c r="AY81" s="208">
        <f t="shared" si="0"/>
        <v>0</v>
      </c>
      <c r="AZ81" s="209">
        <f t="shared" si="0"/>
        <v>0</v>
      </c>
      <c r="BA81" s="208">
        <f t="shared" si="0"/>
        <v>0</v>
      </c>
      <c r="BB81" s="209">
        <f t="shared" si="0"/>
        <v>0</v>
      </c>
      <c r="BC81" s="209"/>
      <c r="BD81" s="208">
        <f t="shared" si="0"/>
        <v>0</v>
      </c>
      <c r="BE81" s="209">
        <f t="shared" si="0"/>
        <v>0</v>
      </c>
      <c r="BF81" s="208">
        <f t="shared" si="0"/>
        <v>0</v>
      </c>
      <c r="BG81" s="209">
        <f t="shared" si="0"/>
        <v>0</v>
      </c>
      <c r="BH81" s="209"/>
      <c r="BI81" s="208">
        <f t="shared" si="0"/>
        <v>0</v>
      </c>
      <c r="BJ81" s="209">
        <f t="shared" si="0"/>
        <v>0</v>
      </c>
      <c r="BK81" s="208">
        <f t="shared" si="0"/>
        <v>0</v>
      </c>
      <c r="BL81" s="209">
        <f t="shared" si="0"/>
        <v>0</v>
      </c>
      <c r="BM81" s="209"/>
      <c r="BN81" s="208">
        <f t="shared" si="0"/>
        <v>0</v>
      </c>
      <c r="BO81" s="209">
        <f t="shared" si="0"/>
        <v>0</v>
      </c>
      <c r="BP81" s="208">
        <f t="shared" si="0"/>
        <v>0</v>
      </c>
      <c r="BQ81" s="209">
        <f t="shared" si="0"/>
        <v>0</v>
      </c>
      <c r="BR81" s="209"/>
      <c r="BS81" s="208">
        <f t="shared" si="0"/>
        <v>0</v>
      </c>
      <c r="BT81" s="209">
        <f t="shared" si="0"/>
        <v>0</v>
      </c>
      <c r="BU81" s="208">
        <f t="shared" si="0"/>
        <v>0</v>
      </c>
      <c r="BV81" s="361" t="e">
        <f>D81+K81+N81+#REF!+U81+X81+AC81+AH81+AM81+AR81+AW81+BB81+BG81+BL81+BQ81+#REF!+#REF!</f>
        <v>#REF!</v>
      </c>
      <c r="BW81" s="362" t="e">
        <f>#REF!+#REF!+P81+S81+#REF!+AA81+AF81+AK81+AP81+AU81+AZ81+BE81+BJ81+BO81+BT81+#REF!+#REF!</f>
        <v>#REF!</v>
      </c>
      <c r="BX81" s="362"/>
      <c r="BY81" s="363" t="e">
        <f>G81+L81+O81+R81+V81+Z81+AD81+AJ81+AO81+AT81+AY81+BD81+BI81+BN81+BS81+#REF!+#REF!</f>
        <v>#REF!</v>
      </c>
      <c r="BZ81" s="364" t="e">
        <f>H81+M81+Q81+T81+W81+AB81+AG81+AL81+AQ81+AV81+BA81+BF81+BK81+BP81+BU81+#REF!+#REF!</f>
        <v>#REF!</v>
      </c>
    </row>
    <row r="82" ht="19.5" customHeight="1" spans="1:73">
      <c r="A82" s="316"/>
      <c r="B82" s="316"/>
      <c r="C82" s="316"/>
      <c r="D82" s="317"/>
      <c r="E82" s="317"/>
      <c r="F82" s="317"/>
      <c r="G82" s="316"/>
      <c r="H82" s="316"/>
      <c r="I82" s="316"/>
      <c r="J82" s="316"/>
      <c r="K82" s="316"/>
      <c r="L82" s="316"/>
      <c r="M82" s="316"/>
      <c r="N82" s="316"/>
      <c r="O82" s="316"/>
      <c r="P82" s="316"/>
      <c r="Q82" s="316"/>
      <c r="R82" s="316"/>
      <c r="S82" s="316"/>
      <c r="T82" s="334"/>
      <c r="U82" s="316"/>
      <c r="V82" s="316"/>
      <c r="W82" s="316"/>
      <c r="X82" s="316"/>
      <c r="Y82" s="316"/>
      <c r="Z82" s="316"/>
      <c r="AA82" s="316"/>
      <c r="AB82" s="316"/>
      <c r="AC82" s="316"/>
      <c r="AD82" s="316"/>
      <c r="AE82" s="316"/>
      <c r="AF82" s="316"/>
      <c r="AG82" s="316"/>
      <c r="AH82" s="316"/>
      <c r="AI82" s="316"/>
      <c r="AL82" s="341"/>
      <c r="BG82" s="352"/>
      <c r="BH82" s="353"/>
      <c r="BI82" s="353"/>
      <c r="BJ82" s="353"/>
      <c r="BK82" s="353"/>
      <c r="BL82" s="353"/>
      <c r="BM82" s="353"/>
      <c r="BN82" s="353"/>
      <c r="BO82" s="353"/>
      <c r="BP82" s="353"/>
      <c r="BQ82" s="353"/>
      <c r="BR82" s="353"/>
      <c r="BS82" s="353"/>
      <c r="BT82" s="353"/>
      <c r="BU82" s="353"/>
    </row>
    <row r="83" ht="15" customHeight="1" spans="59:73">
      <c r="BG83" s="354"/>
      <c r="BH83" s="354"/>
      <c r="BI83" s="354"/>
      <c r="BJ83" s="354"/>
      <c r="BK83" s="354"/>
      <c r="BL83" s="354"/>
      <c r="BM83" s="354"/>
      <c r="BN83" s="354"/>
      <c r="BO83" s="354"/>
      <c r="BP83" s="354"/>
      <c r="BQ83" s="354"/>
      <c r="BR83" s="354"/>
      <c r="BS83" s="354"/>
      <c r="BT83" s="354"/>
      <c r="BU83" s="354"/>
    </row>
    <row r="84" ht="15" spans="1:73">
      <c r="A84" s="318" t="s">
        <v>174</v>
      </c>
      <c r="B84" s="318"/>
      <c r="C84" s="318"/>
      <c r="D84" s="318"/>
      <c r="E84" s="318"/>
      <c r="F84" s="318"/>
      <c r="G84" s="318"/>
      <c r="H84" s="318"/>
      <c r="I84" s="318"/>
      <c r="J84" s="318"/>
      <c r="K84" s="318"/>
      <c r="L84" s="318"/>
      <c r="M84" s="318"/>
      <c r="N84" s="318"/>
      <c r="O84" s="318"/>
      <c r="P84" s="318"/>
      <c r="Q84" s="318"/>
      <c r="R84" s="318"/>
      <c r="S84" s="318"/>
      <c r="T84" s="318"/>
      <c r="U84" s="318"/>
      <c r="V84" s="318"/>
      <c r="W84" s="318"/>
      <c r="X84" s="318"/>
      <c r="Y84" s="318"/>
      <c r="Z84" s="318"/>
      <c r="AA84" s="318"/>
      <c r="AB84" s="318"/>
      <c r="AC84" s="318"/>
      <c r="AD84" s="318"/>
      <c r="AE84" s="318"/>
      <c r="AF84" s="318"/>
      <c r="AG84" s="318"/>
      <c r="AH84" s="318"/>
      <c r="AI84" s="318"/>
      <c r="AJ84" s="318"/>
      <c r="AK84" s="318"/>
      <c r="AL84" s="318"/>
      <c r="AM84" s="318"/>
      <c r="AN84" s="318"/>
      <c r="AO84" s="318"/>
      <c r="AP84" s="318"/>
      <c r="AQ84" s="318"/>
      <c r="AR84" s="318"/>
      <c r="AS84" s="318"/>
      <c r="AT84" s="318"/>
      <c r="BG84" s="354"/>
      <c r="BH84" s="354"/>
      <c r="BI84" s="354"/>
      <c r="BJ84" s="354"/>
      <c r="BK84" s="354"/>
      <c r="BL84" s="354"/>
      <c r="BM84" s="354"/>
      <c r="BN84" s="354"/>
      <c r="BO84" s="354"/>
      <c r="BP84" s="354"/>
      <c r="BQ84" s="354"/>
      <c r="BR84" s="354"/>
      <c r="BS84" s="354"/>
      <c r="BT84" s="354"/>
      <c r="BU84" s="354"/>
    </row>
    <row r="85" s="174" customFormat="1" ht="15.75" spans="1:73">
      <c r="A85" s="319"/>
      <c r="B85" s="319"/>
      <c r="C85" s="319"/>
      <c r="D85" s="320"/>
      <c r="E85" s="320"/>
      <c r="F85" s="320"/>
      <c r="G85" s="319"/>
      <c r="H85" s="319"/>
      <c r="I85" s="319"/>
      <c r="J85" s="319"/>
      <c r="K85" s="319"/>
      <c r="L85" s="319"/>
      <c r="M85" s="319"/>
      <c r="N85" s="319"/>
      <c r="O85" s="316"/>
      <c r="P85" s="316"/>
      <c r="Q85" s="316"/>
      <c r="R85" s="316"/>
      <c r="S85" s="316"/>
      <c r="T85" s="316"/>
      <c r="U85" s="316"/>
      <c r="V85" s="316"/>
      <c r="W85" s="316"/>
      <c r="X85" s="316"/>
      <c r="Y85" s="316"/>
      <c r="Z85" s="316"/>
      <c r="AA85" s="316"/>
      <c r="AB85" s="316"/>
      <c r="AC85" s="316"/>
      <c r="AD85" s="316"/>
      <c r="AE85" s="316"/>
      <c r="AF85" s="316"/>
      <c r="AG85" s="316"/>
      <c r="AH85" s="316"/>
      <c r="AI85" s="316"/>
      <c r="AJ85" s="176"/>
      <c r="AK85" s="176"/>
      <c r="AL85" s="176"/>
      <c r="BB85" s="176"/>
      <c r="BC85" s="176"/>
      <c r="BD85" s="176"/>
      <c r="BE85" s="176"/>
      <c r="BF85" s="176"/>
      <c r="BG85" s="355"/>
      <c r="BH85" s="355"/>
      <c r="BI85" s="355"/>
      <c r="BJ85" s="355"/>
      <c r="BK85" s="355"/>
      <c r="BL85" s="355"/>
      <c r="BM85" s="355"/>
      <c r="BN85" s="355"/>
      <c r="BO85" s="355"/>
      <c r="BP85" s="355"/>
      <c r="BQ85" s="355"/>
      <c r="BR85" s="355"/>
      <c r="BS85" s="355"/>
      <c r="BT85" s="355"/>
      <c r="BU85" s="355"/>
    </row>
    <row r="86" s="174" customFormat="1" ht="29.1" customHeight="1" spans="1:73">
      <c r="A86" s="319"/>
      <c r="B86" s="319"/>
      <c r="BB86" s="176"/>
      <c r="BC86" s="176"/>
      <c r="BD86" s="176"/>
      <c r="BE86" s="176"/>
      <c r="BF86" s="176"/>
      <c r="BG86" s="177"/>
      <c r="BH86" s="177"/>
      <c r="BI86" s="177"/>
      <c r="BJ86" s="177"/>
      <c r="BK86" s="177"/>
      <c r="BL86" s="177"/>
      <c r="BM86" s="177"/>
      <c r="BN86" s="177"/>
      <c r="BO86" s="177"/>
      <c r="BP86" s="177"/>
      <c r="BQ86" s="177"/>
      <c r="BR86" s="177"/>
      <c r="BS86" s="177"/>
      <c r="BT86" s="177"/>
      <c r="BU86" s="177"/>
    </row>
    <row r="87" s="174" customFormat="1" customHeight="1" spans="1:73">
      <c r="A87" s="319"/>
      <c r="B87" s="319"/>
      <c r="C87" s="319"/>
      <c r="D87" s="320"/>
      <c r="E87" s="320"/>
      <c r="F87" s="320"/>
      <c r="G87" s="319"/>
      <c r="H87" s="319"/>
      <c r="I87" s="319"/>
      <c r="J87" s="319"/>
      <c r="K87" s="319"/>
      <c r="L87" s="319"/>
      <c r="M87" s="319"/>
      <c r="N87" s="319"/>
      <c r="O87" s="316"/>
      <c r="P87" s="316"/>
      <c r="Q87" s="316"/>
      <c r="R87" s="316"/>
      <c r="S87" s="316"/>
      <c r="T87" s="316"/>
      <c r="U87" s="316"/>
      <c r="V87" s="316"/>
      <c r="W87" s="316"/>
      <c r="X87" s="316"/>
      <c r="Y87" s="316"/>
      <c r="Z87" s="316"/>
      <c r="AA87" s="316"/>
      <c r="AB87" s="316"/>
      <c r="AC87" s="316"/>
      <c r="AD87" s="316"/>
      <c r="AE87" s="316"/>
      <c r="AF87" s="316"/>
      <c r="AG87" s="316"/>
      <c r="AH87" s="316"/>
      <c r="AI87" s="316"/>
      <c r="AJ87" s="176"/>
      <c r="AK87" s="176"/>
      <c r="AL87" s="176"/>
      <c r="BB87" s="176"/>
      <c r="BC87" s="176"/>
      <c r="BD87" s="176"/>
      <c r="BE87" s="176"/>
      <c r="BF87" s="176"/>
      <c r="BG87" s="177"/>
      <c r="BH87" s="177"/>
      <c r="BI87" s="177"/>
      <c r="BJ87" s="177"/>
      <c r="BK87" s="177"/>
      <c r="BL87" s="177"/>
      <c r="BM87" s="177"/>
      <c r="BN87" s="177"/>
      <c r="BO87" s="177"/>
      <c r="BP87" s="177"/>
      <c r="BQ87" s="177"/>
      <c r="BR87" s="177"/>
      <c r="BS87" s="177"/>
      <c r="BT87" s="177"/>
      <c r="BU87" s="177"/>
    </row>
    <row r="88" s="174" customFormat="1" customHeight="1" spans="1:73">
      <c r="A88" s="319"/>
      <c r="B88" s="319"/>
      <c r="C88" s="319"/>
      <c r="D88" s="320"/>
      <c r="E88" s="320"/>
      <c r="F88" s="320"/>
      <c r="G88" s="319"/>
      <c r="H88" s="319"/>
      <c r="I88" s="319"/>
      <c r="J88" s="319"/>
      <c r="K88" s="319"/>
      <c r="L88" s="319"/>
      <c r="M88" s="319"/>
      <c r="N88" s="319"/>
      <c r="O88" s="316"/>
      <c r="P88" s="316"/>
      <c r="Q88" s="316"/>
      <c r="R88" s="316"/>
      <c r="S88" s="316"/>
      <c r="T88" s="316"/>
      <c r="U88" s="316"/>
      <c r="V88" s="316"/>
      <c r="W88" s="316"/>
      <c r="X88" s="316"/>
      <c r="Y88" s="316"/>
      <c r="Z88" s="316"/>
      <c r="AA88" s="316"/>
      <c r="AB88" s="316"/>
      <c r="AC88" s="316"/>
      <c r="AD88" s="316"/>
      <c r="AE88" s="316"/>
      <c r="AF88" s="316"/>
      <c r="AG88" s="316"/>
      <c r="AH88" s="316"/>
      <c r="AI88" s="316"/>
      <c r="AJ88" s="176"/>
      <c r="AK88" s="176"/>
      <c r="AL88" s="176"/>
      <c r="BB88" s="176"/>
      <c r="BC88" s="176"/>
      <c r="BD88" s="176"/>
      <c r="BE88" s="176"/>
      <c r="BF88" s="176"/>
      <c r="BG88" s="177"/>
      <c r="BH88" s="177"/>
      <c r="BI88" s="177"/>
      <c r="BJ88" s="177"/>
      <c r="BK88" s="177"/>
      <c r="BL88" s="177"/>
      <c r="BM88" s="177"/>
      <c r="BN88" s="177"/>
      <c r="BO88" s="177"/>
      <c r="BP88" s="177"/>
      <c r="BQ88" s="177"/>
      <c r="BR88" s="177"/>
      <c r="BS88" s="177"/>
      <c r="BT88" s="177"/>
      <c r="BU88" s="177"/>
    </row>
    <row r="89" s="174" customFormat="1" customHeight="1" spans="1:73">
      <c r="A89" s="319"/>
      <c r="B89" s="319"/>
      <c r="C89" s="319"/>
      <c r="D89" s="320"/>
      <c r="E89" s="320"/>
      <c r="F89" s="320"/>
      <c r="G89" s="319"/>
      <c r="H89" s="319"/>
      <c r="I89" s="319"/>
      <c r="J89" s="319"/>
      <c r="K89" s="319"/>
      <c r="L89" s="319"/>
      <c r="M89" s="319"/>
      <c r="N89" s="319"/>
      <c r="O89" s="316"/>
      <c r="P89" s="316"/>
      <c r="Q89" s="316"/>
      <c r="R89" s="316"/>
      <c r="S89" s="316"/>
      <c r="T89" s="316"/>
      <c r="U89" s="316"/>
      <c r="V89" s="316"/>
      <c r="W89" s="316"/>
      <c r="X89" s="316"/>
      <c r="Y89" s="316"/>
      <c r="Z89" s="316"/>
      <c r="AA89" s="316"/>
      <c r="AB89" s="316"/>
      <c r="AC89" s="316"/>
      <c r="AD89" s="316"/>
      <c r="AE89" s="316"/>
      <c r="AF89" s="316"/>
      <c r="AG89" s="316"/>
      <c r="AH89" s="316"/>
      <c r="AI89" s="316"/>
      <c r="AJ89" s="176"/>
      <c r="AK89" s="176"/>
      <c r="AL89" s="176"/>
      <c r="BB89" s="176"/>
      <c r="BC89" s="176"/>
      <c r="BD89" s="176"/>
      <c r="BE89" s="176"/>
      <c r="BF89" s="176"/>
      <c r="BG89" s="177"/>
      <c r="BH89" s="177"/>
      <c r="BI89" s="177"/>
      <c r="BJ89" s="177"/>
      <c r="BK89" s="177"/>
      <c r="BL89" s="177"/>
      <c r="BM89" s="177"/>
      <c r="BN89" s="177"/>
      <c r="BO89" s="177"/>
      <c r="BP89" s="177"/>
      <c r="BQ89" s="177"/>
      <c r="BR89" s="177"/>
      <c r="BS89" s="177"/>
      <c r="BT89" s="177"/>
      <c r="BU89" s="177"/>
    </row>
    <row r="90" s="174" customFormat="1" customHeight="1" spans="1:73">
      <c r="A90" s="319"/>
      <c r="B90" s="319"/>
      <c r="C90" s="319"/>
      <c r="D90" s="320"/>
      <c r="E90" s="320"/>
      <c r="F90" s="320"/>
      <c r="G90" s="319"/>
      <c r="H90" s="319"/>
      <c r="I90" s="319"/>
      <c r="J90" s="319"/>
      <c r="K90" s="319"/>
      <c r="L90" s="319"/>
      <c r="M90" s="319"/>
      <c r="N90" s="319"/>
      <c r="O90" s="316"/>
      <c r="P90" s="316"/>
      <c r="Q90" s="316"/>
      <c r="R90" s="316"/>
      <c r="S90" s="316"/>
      <c r="T90" s="316"/>
      <c r="U90" s="316"/>
      <c r="V90" s="316"/>
      <c r="W90" s="316"/>
      <c r="X90" s="316"/>
      <c r="Y90" s="316"/>
      <c r="Z90" s="316"/>
      <c r="AA90" s="316"/>
      <c r="AB90" s="316"/>
      <c r="AC90" s="316"/>
      <c r="AD90" s="316"/>
      <c r="AE90" s="316"/>
      <c r="AF90" s="316"/>
      <c r="AG90" s="316"/>
      <c r="AH90" s="316"/>
      <c r="AI90" s="316"/>
      <c r="AJ90" s="176"/>
      <c r="AK90" s="176"/>
      <c r="AL90" s="176"/>
      <c r="BB90" s="176"/>
      <c r="BC90" s="176"/>
      <c r="BD90" s="176"/>
      <c r="BE90" s="176"/>
      <c r="BF90" s="176"/>
      <c r="BG90" s="177"/>
      <c r="BH90" s="177"/>
      <c r="BI90" s="177"/>
      <c r="BJ90" s="177"/>
      <c r="BK90" s="177"/>
      <c r="BL90" s="177"/>
      <c r="BM90" s="177"/>
      <c r="BN90" s="177"/>
      <c r="BO90" s="177"/>
      <c r="BP90" s="177"/>
      <c r="BQ90" s="177"/>
      <c r="BR90" s="177"/>
      <c r="BS90" s="177"/>
      <c r="BT90" s="177"/>
      <c r="BU90" s="177"/>
    </row>
    <row r="91" s="174" customFormat="1" customHeight="1" spans="1:73">
      <c r="A91" s="319"/>
      <c r="B91" s="319"/>
      <c r="C91" s="319"/>
      <c r="D91" s="320"/>
      <c r="E91" s="320"/>
      <c r="F91" s="320"/>
      <c r="G91" s="319"/>
      <c r="H91" s="319"/>
      <c r="I91" s="319"/>
      <c r="J91" s="319"/>
      <c r="K91" s="319"/>
      <c r="L91" s="319"/>
      <c r="M91" s="319"/>
      <c r="N91" s="319"/>
      <c r="O91" s="316"/>
      <c r="P91" s="316"/>
      <c r="Q91" s="316"/>
      <c r="R91" s="316"/>
      <c r="S91" s="316"/>
      <c r="T91" s="316"/>
      <c r="U91" s="316"/>
      <c r="V91" s="316"/>
      <c r="W91" s="316"/>
      <c r="X91" s="316"/>
      <c r="Y91" s="316"/>
      <c r="Z91" s="316"/>
      <c r="AA91" s="316"/>
      <c r="AB91" s="316"/>
      <c r="AC91" s="316"/>
      <c r="AD91" s="316"/>
      <c r="AE91" s="316"/>
      <c r="AF91" s="316"/>
      <c r="AG91" s="316"/>
      <c r="AH91" s="316"/>
      <c r="AI91" s="316"/>
      <c r="AJ91" s="176"/>
      <c r="AK91" s="176"/>
      <c r="AL91" s="176"/>
      <c r="BB91" s="176"/>
      <c r="BC91" s="176"/>
      <c r="BD91" s="176"/>
      <c r="BE91" s="176"/>
      <c r="BF91" s="176"/>
      <c r="BG91" s="177"/>
      <c r="BH91" s="177"/>
      <c r="BI91" s="177"/>
      <c r="BJ91" s="177"/>
      <c r="BK91" s="177"/>
      <c r="BL91" s="177"/>
      <c r="BM91" s="177"/>
      <c r="BN91" s="177"/>
      <c r="BO91" s="177"/>
      <c r="BP91" s="177"/>
      <c r="BQ91" s="177"/>
      <c r="BR91" s="177"/>
      <c r="BS91" s="177"/>
      <c r="BT91" s="177"/>
      <c r="BU91" s="177"/>
    </row>
    <row r="92" s="174" customFormat="1" customHeight="1" spans="1:73">
      <c r="A92" s="319"/>
      <c r="B92" s="319"/>
      <c r="C92" s="319"/>
      <c r="D92" s="320"/>
      <c r="E92" s="320"/>
      <c r="F92" s="320"/>
      <c r="G92" s="319"/>
      <c r="H92" s="319"/>
      <c r="I92" s="319"/>
      <c r="J92" s="319"/>
      <c r="K92" s="319"/>
      <c r="L92" s="319"/>
      <c r="M92" s="319"/>
      <c r="N92" s="319"/>
      <c r="O92" s="316"/>
      <c r="P92" s="316"/>
      <c r="Q92" s="316"/>
      <c r="R92" s="316"/>
      <c r="S92" s="316"/>
      <c r="T92" s="316"/>
      <c r="U92" s="316"/>
      <c r="V92" s="316"/>
      <c r="W92" s="316"/>
      <c r="X92" s="316"/>
      <c r="Y92" s="316"/>
      <c r="Z92" s="316"/>
      <c r="AA92" s="316"/>
      <c r="AB92" s="316"/>
      <c r="AC92" s="316"/>
      <c r="AD92" s="316"/>
      <c r="AE92" s="316"/>
      <c r="AF92" s="316"/>
      <c r="AG92" s="316"/>
      <c r="AH92" s="316"/>
      <c r="AI92" s="316"/>
      <c r="AJ92" s="176"/>
      <c r="AK92" s="176"/>
      <c r="AL92" s="176"/>
      <c r="BB92" s="176"/>
      <c r="BC92" s="176"/>
      <c r="BD92" s="176"/>
      <c r="BE92" s="176"/>
      <c r="BF92" s="176"/>
      <c r="BG92" s="177"/>
      <c r="BH92" s="177"/>
      <c r="BI92" s="177"/>
      <c r="BJ92" s="177"/>
      <c r="BK92" s="177"/>
      <c r="BL92" s="177"/>
      <c r="BM92" s="177"/>
      <c r="BN92" s="177"/>
      <c r="BO92" s="177"/>
      <c r="BP92" s="177"/>
      <c r="BQ92" s="177"/>
      <c r="BR92" s="177"/>
      <c r="BS92" s="177"/>
      <c r="BT92" s="177"/>
      <c r="BU92" s="177"/>
    </row>
    <row r="93" s="174" customFormat="1" customHeight="1" spans="1:73">
      <c r="A93" s="319"/>
      <c r="B93" s="319"/>
      <c r="C93" s="319"/>
      <c r="D93" s="320"/>
      <c r="E93" s="320"/>
      <c r="F93" s="320"/>
      <c r="G93" s="319"/>
      <c r="H93" s="319"/>
      <c r="I93" s="319"/>
      <c r="J93" s="319"/>
      <c r="K93" s="319"/>
      <c r="L93" s="319"/>
      <c r="M93" s="319"/>
      <c r="N93" s="319"/>
      <c r="O93" s="316"/>
      <c r="P93" s="316"/>
      <c r="Q93" s="316"/>
      <c r="R93" s="316"/>
      <c r="S93" s="316"/>
      <c r="T93" s="316"/>
      <c r="U93" s="316"/>
      <c r="V93" s="316"/>
      <c r="W93" s="316"/>
      <c r="X93" s="316"/>
      <c r="Y93" s="316"/>
      <c r="Z93" s="316"/>
      <c r="AA93" s="316"/>
      <c r="AB93" s="316"/>
      <c r="AC93" s="316"/>
      <c r="AD93" s="316"/>
      <c r="AE93" s="316"/>
      <c r="AF93" s="316"/>
      <c r="AG93" s="316"/>
      <c r="AH93" s="316"/>
      <c r="AI93" s="316"/>
      <c r="AJ93" s="176"/>
      <c r="AK93" s="176"/>
      <c r="AL93" s="176"/>
      <c r="BB93" s="176"/>
      <c r="BC93" s="176"/>
      <c r="BD93" s="176"/>
      <c r="BE93" s="176"/>
      <c r="BF93" s="176"/>
      <c r="BG93" s="177"/>
      <c r="BH93" s="177"/>
      <c r="BI93" s="177"/>
      <c r="BJ93" s="177"/>
      <c r="BK93" s="177"/>
      <c r="BL93" s="177"/>
      <c r="BM93" s="177"/>
      <c r="BN93" s="177"/>
      <c r="BO93" s="177"/>
      <c r="BP93" s="177"/>
      <c r="BQ93" s="177"/>
      <c r="BR93" s="177"/>
      <c r="BS93" s="177"/>
      <c r="BT93" s="177"/>
      <c r="BU93" s="177"/>
    </row>
    <row r="94" s="174" customFormat="1" customHeight="1" spans="1:78">
      <c r="A94" s="321"/>
      <c r="B94" s="321"/>
      <c r="C94" s="322"/>
      <c r="D94" s="323"/>
      <c r="E94" s="323"/>
      <c r="F94" s="323"/>
      <c r="G94" s="322"/>
      <c r="H94" s="322"/>
      <c r="I94" s="322"/>
      <c r="J94" s="322"/>
      <c r="K94" s="322"/>
      <c r="L94" s="322"/>
      <c r="M94" s="322"/>
      <c r="N94" s="322"/>
      <c r="O94" s="329"/>
      <c r="P94" s="329"/>
      <c r="Q94" s="329"/>
      <c r="R94" s="329"/>
      <c r="S94" s="329"/>
      <c r="T94" s="329"/>
      <c r="U94" s="329"/>
      <c r="V94" s="329"/>
      <c r="W94" s="329"/>
      <c r="X94" s="329"/>
      <c r="Y94" s="329"/>
      <c r="Z94" s="329"/>
      <c r="AA94" s="329"/>
      <c r="AB94" s="329"/>
      <c r="AC94" s="329"/>
      <c r="AD94" s="329"/>
      <c r="AE94" s="329"/>
      <c r="AF94" s="329"/>
      <c r="AG94" s="329"/>
      <c r="AH94" s="329"/>
      <c r="AI94" s="329"/>
      <c r="AJ94" s="342"/>
      <c r="AK94" s="342"/>
      <c r="AL94" s="342"/>
      <c r="AM94" s="343"/>
      <c r="AN94" s="343"/>
      <c r="AO94" s="343"/>
      <c r="AP94" s="343"/>
      <c r="AQ94" s="343"/>
      <c r="AR94" s="343"/>
      <c r="AS94" s="343"/>
      <c r="AT94" s="343"/>
      <c r="AU94" s="343"/>
      <c r="AV94" s="343"/>
      <c r="AW94" s="343"/>
      <c r="AX94" s="343"/>
      <c r="AY94" s="343"/>
      <c r="AZ94" s="343"/>
      <c r="BA94" s="343"/>
      <c r="BB94" s="342"/>
      <c r="BC94" s="342"/>
      <c r="BD94" s="342"/>
      <c r="BE94" s="342"/>
      <c r="BF94" s="342"/>
      <c r="BG94" s="356"/>
      <c r="BH94" s="356"/>
      <c r="BI94" s="356"/>
      <c r="BJ94" s="356"/>
      <c r="BK94" s="356"/>
      <c r="BL94" s="356"/>
      <c r="BM94" s="356"/>
      <c r="BN94" s="356"/>
      <c r="BO94" s="356"/>
      <c r="BP94" s="356"/>
      <c r="BQ94" s="356"/>
      <c r="BR94" s="356"/>
      <c r="BS94" s="356"/>
      <c r="BT94" s="356"/>
      <c r="BU94" s="356"/>
      <c r="BV94" s="343"/>
      <c r="BW94" s="343"/>
      <c r="BX94" s="343"/>
      <c r="BY94" s="343"/>
      <c r="BZ94" s="343"/>
    </row>
    <row r="95" s="174" customFormat="1" customHeight="1" spans="1:78">
      <c r="A95" s="319"/>
      <c r="B95" s="319"/>
      <c r="C95" s="319"/>
      <c r="D95" s="320"/>
      <c r="E95" s="320"/>
      <c r="F95" s="320"/>
      <c r="G95" s="319"/>
      <c r="H95" s="319"/>
      <c r="I95" s="319"/>
      <c r="J95" s="319"/>
      <c r="K95" s="319"/>
      <c r="L95" s="319"/>
      <c r="M95" s="319"/>
      <c r="N95" s="319"/>
      <c r="O95" s="316"/>
      <c r="P95" s="316"/>
      <c r="Q95" s="316"/>
      <c r="R95" s="316"/>
      <c r="S95" s="316"/>
      <c r="T95" s="316"/>
      <c r="U95" s="316"/>
      <c r="V95" s="316"/>
      <c r="W95" s="316"/>
      <c r="X95" s="316"/>
      <c r="Y95" s="316"/>
      <c r="Z95" s="316"/>
      <c r="AA95" s="316"/>
      <c r="AB95" s="316"/>
      <c r="AC95" s="316"/>
      <c r="AD95" s="316"/>
      <c r="AE95" s="316"/>
      <c r="AF95" s="316"/>
      <c r="AG95" s="316"/>
      <c r="AH95" s="316"/>
      <c r="AI95" s="316"/>
      <c r="AJ95" s="176"/>
      <c r="AK95" s="176"/>
      <c r="AL95" s="176"/>
      <c r="BB95" s="176"/>
      <c r="BC95" s="176"/>
      <c r="BD95" s="176"/>
      <c r="BE95" s="176"/>
      <c r="BF95" s="176"/>
      <c r="BG95" s="177"/>
      <c r="BH95" s="177"/>
      <c r="BI95" s="177"/>
      <c r="BJ95" s="177"/>
      <c r="BK95" s="177"/>
      <c r="BL95" s="177"/>
      <c r="BM95" s="177"/>
      <c r="BN95" s="177"/>
      <c r="BO95" s="177"/>
      <c r="BP95" s="177"/>
      <c r="BQ95" s="177"/>
      <c r="BR95" s="177"/>
      <c r="BS95" s="177"/>
      <c r="BT95" s="177"/>
      <c r="BU95" s="177"/>
      <c r="BZ95" s="365" t="s">
        <v>175</v>
      </c>
    </row>
    <row r="96" s="174" customFormat="1" customHeight="1" spans="1:73">
      <c r="A96" s="316"/>
      <c r="B96" s="316"/>
      <c r="C96" s="316"/>
      <c r="D96" s="317"/>
      <c r="E96" s="317"/>
      <c r="F96" s="317"/>
      <c r="G96" s="316"/>
      <c r="H96" s="316"/>
      <c r="I96" s="316"/>
      <c r="J96" s="316"/>
      <c r="K96" s="316"/>
      <c r="L96" s="316"/>
      <c r="M96" s="316"/>
      <c r="N96" s="316"/>
      <c r="O96" s="316"/>
      <c r="P96" s="316"/>
      <c r="Q96" s="316"/>
      <c r="R96" s="316"/>
      <c r="S96" s="316"/>
      <c r="T96" s="316"/>
      <c r="U96" s="316"/>
      <c r="V96" s="316"/>
      <c r="W96" s="316"/>
      <c r="X96" s="316"/>
      <c r="Y96" s="316"/>
      <c r="Z96" s="316"/>
      <c r="AA96" s="316"/>
      <c r="AB96" s="316"/>
      <c r="AC96" s="316"/>
      <c r="AD96" s="316"/>
      <c r="AE96" s="316"/>
      <c r="AF96" s="316"/>
      <c r="AG96" s="316"/>
      <c r="AH96" s="316"/>
      <c r="AI96" s="316"/>
      <c r="AJ96" s="176"/>
      <c r="AK96" s="176"/>
      <c r="AL96" s="176"/>
      <c r="BB96" s="176"/>
      <c r="BC96" s="176"/>
      <c r="BD96" s="176"/>
      <c r="BE96" s="176"/>
      <c r="BF96" s="176"/>
      <c r="BG96" s="177"/>
      <c r="BH96" s="177"/>
      <c r="BI96" s="177"/>
      <c r="BJ96" s="177"/>
      <c r="BK96" s="177"/>
      <c r="BL96" s="177"/>
      <c r="BM96" s="177"/>
      <c r="BN96" s="177"/>
      <c r="BO96" s="177"/>
      <c r="BP96" s="177"/>
      <c r="BQ96" s="177"/>
      <c r="BR96" s="177"/>
      <c r="BS96" s="177"/>
      <c r="BT96" s="177"/>
      <c r="BU96" s="177"/>
    </row>
    <row r="97" s="174" customFormat="1" customHeight="1" spans="1:73">
      <c r="A97" s="316"/>
      <c r="B97" s="316"/>
      <c r="C97" s="316"/>
      <c r="D97" s="317"/>
      <c r="E97" s="317"/>
      <c r="F97" s="317"/>
      <c r="G97" s="316"/>
      <c r="H97" s="316"/>
      <c r="I97" s="316"/>
      <c r="J97" s="316"/>
      <c r="K97" s="316"/>
      <c r="L97" s="316"/>
      <c r="M97" s="316"/>
      <c r="N97" s="316"/>
      <c r="O97" s="316"/>
      <c r="P97" s="316"/>
      <c r="Q97" s="316"/>
      <c r="R97" s="316"/>
      <c r="S97" s="316"/>
      <c r="T97" s="316"/>
      <c r="U97" s="316"/>
      <c r="V97" s="316"/>
      <c r="W97" s="316"/>
      <c r="X97" s="316"/>
      <c r="Y97" s="316"/>
      <c r="Z97" s="316"/>
      <c r="AA97" s="316"/>
      <c r="AB97" s="316"/>
      <c r="AC97" s="316"/>
      <c r="AD97" s="316"/>
      <c r="AE97" s="316"/>
      <c r="AF97" s="316"/>
      <c r="AG97" s="316"/>
      <c r="AH97" s="316"/>
      <c r="AI97" s="316"/>
      <c r="AJ97" s="176"/>
      <c r="AK97" s="176"/>
      <c r="AL97" s="176"/>
      <c r="BB97" s="176"/>
      <c r="BC97" s="176"/>
      <c r="BD97" s="176"/>
      <c r="BE97" s="176"/>
      <c r="BF97" s="176"/>
      <c r="BG97" s="177"/>
      <c r="BH97" s="177"/>
      <c r="BI97" s="177"/>
      <c r="BJ97" s="177"/>
      <c r="BK97" s="177"/>
      <c r="BL97" s="177"/>
      <c r="BM97" s="177"/>
      <c r="BN97" s="177"/>
      <c r="BO97" s="177"/>
      <c r="BP97" s="177"/>
      <c r="BQ97" s="177"/>
      <c r="BR97" s="177"/>
      <c r="BS97" s="177"/>
      <c r="BT97" s="177"/>
      <c r="BU97" s="177"/>
    </row>
    <row r="98" s="174" customFormat="1" spans="1:73">
      <c r="A98" s="316"/>
      <c r="B98" s="316"/>
      <c r="C98" s="316"/>
      <c r="D98" s="317"/>
      <c r="E98" s="317"/>
      <c r="F98" s="317"/>
      <c r="G98" s="316"/>
      <c r="H98" s="316"/>
      <c r="I98" s="316"/>
      <c r="J98" s="316"/>
      <c r="K98" s="316"/>
      <c r="L98" s="316"/>
      <c r="M98" s="316"/>
      <c r="N98" s="316"/>
      <c r="O98" s="316"/>
      <c r="P98" s="316"/>
      <c r="Q98" s="316"/>
      <c r="R98" s="316"/>
      <c r="S98" s="316"/>
      <c r="T98" s="316"/>
      <c r="U98" s="316"/>
      <c r="V98" s="316"/>
      <c r="W98" s="316"/>
      <c r="X98" s="316"/>
      <c r="Y98" s="316"/>
      <c r="Z98" s="316"/>
      <c r="AA98" s="316"/>
      <c r="AB98" s="316"/>
      <c r="AC98" s="316"/>
      <c r="AD98" s="316"/>
      <c r="AE98" s="316"/>
      <c r="AF98" s="316"/>
      <c r="AG98" s="316"/>
      <c r="AH98" s="316"/>
      <c r="AI98" s="316"/>
      <c r="AJ98" s="176"/>
      <c r="AK98" s="176"/>
      <c r="AL98" s="176"/>
      <c r="BB98" s="176"/>
      <c r="BC98" s="176"/>
      <c r="BD98" s="176"/>
      <c r="BE98" s="176"/>
      <c r="BF98" s="176"/>
      <c r="BG98" s="177"/>
      <c r="BH98" s="177"/>
      <c r="BI98" s="177"/>
      <c r="BJ98" s="177"/>
      <c r="BK98" s="177"/>
      <c r="BL98" s="177"/>
      <c r="BM98" s="177"/>
      <c r="BN98" s="177"/>
      <c r="BO98" s="177"/>
      <c r="BP98" s="177"/>
      <c r="BQ98" s="177"/>
      <c r="BR98" s="177"/>
      <c r="BS98" s="177"/>
      <c r="BT98" s="177"/>
      <c r="BU98" s="177"/>
    </row>
    <row r="99" s="174" customFormat="1" spans="1:73">
      <c r="A99" s="316"/>
      <c r="B99" s="316"/>
      <c r="C99" s="316"/>
      <c r="D99" s="317"/>
      <c r="E99" s="317"/>
      <c r="F99" s="317"/>
      <c r="G99" s="316"/>
      <c r="H99" s="316"/>
      <c r="I99" s="316"/>
      <c r="J99" s="316"/>
      <c r="K99" s="316"/>
      <c r="L99" s="316"/>
      <c r="M99" s="316"/>
      <c r="N99" s="316"/>
      <c r="O99" s="316"/>
      <c r="P99" s="316"/>
      <c r="Q99" s="316"/>
      <c r="R99" s="316"/>
      <c r="S99" s="316"/>
      <c r="T99" s="316"/>
      <c r="U99" s="316"/>
      <c r="V99" s="316"/>
      <c r="W99" s="316"/>
      <c r="X99" s="316"/>
      <c r="Y99" s="316"/>
      <c r="Z99" s="316"/>
      <c r="AA99" s="316"/>
      <c r="AB99" s="316"/>
      <c r="AC99" s="316"/>
      <c r="AD99" s="316"/>
      <c r="AE99" s="316"/>
      <c r="AF99" s="316"/>
      <c r="AG99" s="316"/>
      <c r="AH99" s="316"/>
      <c r="AI99" s="316"/>
      <c r="AJ99" s="176"/>
      <c r="AK99" s="176"/>
      <c r="AL99" s="176"/>
      <c r="BB99" s="176"/>
      <c r="BC99" s="176"/>
      <c r="BD99" s="176"/>
      <c r="BE99" s="176"/>
      <c r="BF99" s="176"/>
      <c r="BG99" s="177"/>
      <c r="BH99" s="177"/>
      <c r="BI99" s="177"/>
      <c r="BJ99" s="177"/>
      <c r="BK99" s="177"/>
      <c r="BL99" s="177"/>
      <c r="BM99" s="177"/>
      <c r="BN99" s="177"/>
      <c r="BO99" s="177"/>
      <c r="BP99" s="177"/>
      <c r="BQ99" s="177"/>
      <c r="BR99" s="177"/>
      <c r="BS99" s="177"/>
      <c r="BT99" s="177"/>
      <c r="BU99" s="177"/>
    </row>
    <row r="100" s="174" customFormat="1" spans="1:73">
      <c r="A100" s="316"/>
      <c r="B100" s="316"/>
      <c r="C100" s="316"/>
      <c r="D100" s="317"/>
      <c r="E100" s="317"/>
      <c r="F100" s="317"/>
      <c r="G100" s="316"/>
      <c r="H100" s="316"/>
      <c r="I100" s="316"/>
      <c r="J100" s="316"/>
      <c r="K100" s="316"/>
      <c r="L100" s="316"/>
      <c r="M100" s="316"/>
      <c r="N100" s="316"/>
      <c r="O100" s="316"/>
      <c r="P100" s="316"/>
      <c r="Q100" s="316"/>
      <c r="R100" s="316"/>
      <c r="S100" s="316"/>
      <c r="T100" s="316"/>
      <c r="U100" s="316"/>
      <c r="V100" s="316"/>
      <c r="W100" s="316"/>
      <c r="X100" s="316"/>
      <c r="Y100" s="316"/>
      <c r="Z100" s="316"/>
      <c r="AA100" s="316"/>
      <c r="AB100" s="316"/>
      <c r="AC100" s="316"/>
      <c r="AD100" s="316"/>
      <c r="AE100" s="316"/>
      <c r="AF100" s="316"/>
      <c r="AG100" s="316"/>
      <c r="AH100" s="316"/>
      <c r="AI100" s="316"/>
      <c r="AJ100" s="176"/>
      <c r="AK100" s="176"/>
      <c r="AL100" s="176"/>
      <c r="BB100" s="176"/>
      <c r="BC100" s="176"/>
      <c r="BD100" s="176"/>
      <c r="BE100" s="176"/>
      <c r="BF100" s="176"/>
      <c r="BG100" s="177"/>
      <c r="BH100" s="177"/>
      <c r="BI100" s="177"/>
      <c r="BJ100" s="177"/>
      <c r="BK100" s="177"/>
      <c r="BL100" s="177"/>
      <c r="BM100" s="177"/>
      <c r="BN100" s="177"/>
      <c r="BO100" s="177"/>
      <c r="BP100" s="177"/>
      <c r="BQ100" s="177"/>
      <c r="BR100" s="177"/>
      <c r="BS100" s="177"/>
      <c r="BT100" s="177"/>
      <c r="BU100" s="177"/>
    </row>
    <row r="101" s="174" customFormat="1" spans="1:73">
      <c r="A101" s="316"/>
      <c r="B101" s="316"/>
      <c r="C101" s="316"/>
      <c r="D101" s="317"/>
      <c r="E101" s="317"/>
      <c r="F101" s="317"/>
      <c r="G101" s="316"/>
      <c r="H101" s="316"/>
      <c r="I101" s="316"/>
      <c r="J101" s="316"/>
      <c r="K101" s="316"/>
      <c r="L101" s="316"/>
      <c r="M101" s="316"/>
      <c r="N101" s="316"/>
      <c r="O101" s="316"/>
      <c r="P101" s="316"/>
      <c r="Q101" s="316"/>
      <c r="R101" s="316"/>
      <c r="S101" s="316"/>
      <c r="T101" s="316"/>
      <c r="U101" s="316"/>
      <c r="V101" s="316"/>
      <c r="W101" s="316"/>
      <c r="X101" s="316"/>
      <c r="Y101" s="316"/>
      <c r="Z101" s="316"/>
      <c r="AA101" s="316"/>
      <c r="AB101" s="316"/>
      <c r="AC101" s="316"/>
      <c r="AD101" s="316"/>
      <c r="AE101" s="316"/>
      <c r="AF101" s="316"/>
      <c r="AG101" s="316"/>
      <c r="AH101" s="316"/>
      <c r="AI101" s="316"/>
      <c r="AJ101" s="176"/>
      <c r="AK101" s="176"/>
      <c r="AL101" s="176"/>
      <c r="BB101" s="176"/>
      <c r="BC101" s="176"/>
      <c r="BD101" s="176"/>
      <c r="BE101" s="176"/>
      <c r="BF101" s="176"/>
      <c r="BG101" s="177"/>
      <c r="BH101" s="177"/>
      <c r="BI101" s="177"/>
      <c r="BJ101" s="177"/>
      <c r="BK101" s="177"/>
      <c r="BL101" s="177"/>
      <c r="BM101" s="177"/>
      <c r="BN101" s="177"/>
      <c r="BO101" s="177"/>
      <c r="BP101" s="177"/>
      <c r="BQ101" s="177"/>
      <c r="BR101" s="177"/>
      <c r="BS101" s="177"/>
      <c r="BT101" s="177"/>
      <c r="BU101" s="177"/>
    </row>
    <row r="102" s="174" customFormat="1" spans="1:73">
      <c r="A102" s="316"/>
      <c r="B102" s="316"/>
      <c r="C102" s="316"/>
      <c r="D102" s="317"/>
      <c r="E102" s="317"/>
      <c r="F102" s="317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316"/>
      <c r="AD102" s="316"/>
      <c r="AE102" s="316"/>
      <c r="AF102" s="316"/>
      <c r="AG102" s="316"/>
      <c r="AH102" s="316"/>
      <c r="AI102" s="316"/>
      <c r="AJ102" s="176"/>
      <c r="AK102" s="176"/>
      <c r="AL102" s="176"/>
      <c r="BB102" s="176"/>
      <c r="BC102" s="176"/>
      <c r="BD102" s="176"/>
      <c r="BE102" s="176"/>
      <c r="BF102" s="176"/>
      <c r="BG102" s="177"/>
      <c r="BH102" s="177"/>
      <c r="BI102" s="177"/>
      <c r="BJ102" s="177"/>
      <c r="BK102" s="177"/>
      <c r="BL102" s="177"/>
      <c r="BM102" s="177"/>
      <c r="BN102" s="177"/>
      <c r="BO102" s="177"/>
      <c r="BP102" s="177"/>
      <c r="BQ102" s="177"/>
      <c r="BR102" s="177"/>
      <c r="BS102" s="177"/>
      <c r="BT102" s="177"/>
      <c r="BU102" s="177"/>
    </row>
    <row r="103" s="174" customFormat="1" spans="1:73">
      <c r="A103" s="316"/>
      <c r="B103" s="316"/>
      <c r="C103" s="316"/>
      <c r="D103" s="317"/>
      <c r="E103" s="317"/>
      <c r="F103" s="317"/>
      <c r="G103" s="316"/>
      <c r="H103" s="316"/>
      <c r="I103" s="316"/>
      <c r="J103" s="316"/>
      <c r="K103" s="316"/>
      <c r="L103" s="316"/>
      <c r="M103" s="316"/>
      <c r="N103" s="316"/>
      <c r="O103" s="316"/>
      <c r="P103" s="316"/>
      <c r="Q103" s="316"/>
      <c r="R103" s="316"/>
      <c r="S103" s="316"/>
      <c r="T103" s="316"/>
      <c r="U103" s="316"/>
      <c r="V103" s="316"/>
      <c r="W103" s="316"/>
      <c r="X103" s="316"/>
      <c r="Y103" s="316"/>
      <c r="Z103" s="316"/>
      <c r="AA103" s="316"/>
      <c r="AB103" s="316"/>
      <c r="AC103" s="316"/>
      <c r="AD103" s="316"/>
      <c r="AE103" s="316"/>
      <c r="AF103" s="316"/>
      <c r="AG103" s="316"/>
      <c r="AH103" s="316"/>
      <c r="AI103" s="316"/>
      <c r="AJ103" s="176"/>
      <c r="AK103" s="176"/>
      <c r="AL103" s="176"/>
      <c r="BB103" s="176"/>
      <c r="BC103" s="176"/>
      <c r="BD103" s="176"/>
      <c r="BE103" s="176"/>
      <c r="BF103" s="176"/>
      <c r="BG103" s="177"/>
      <c r="BH103" s="177"/>
      <c r="BI103" s="177"/>
      <c r="BJ103" s="177"/>
      <c r="BK103" s="177"/>
      <c r="BL103" s="177"/>
      <c r="BM103" s="177"/>
      <c r="BN103" s="177"/>
      <c r="BO103" s="177"/>
      <c r="BP103" s="177"/>
      <c r="BQ103" s="177"/>
      <c r="BR103" s="177"/>
      <c r="BS103" s="177"/>
      <c r="BT103" s="177"/>
      <c r="BU103" s="177"/>
    </row>
    <row r="104" s="174" customFormat="1" spans="1:73">
      <c r="A104" s="316"/>
      <c r="B104" s="316"/>
      <c r="C104" s="316"/>
      <c r="D104" s="317"/>
      <c r="E104" s="317"/>
      <c r="F104" s="317"/>
      <c r="G104" s="316"/>
      <c r="H104" s="316"/>
      <c r="I104" s="316"/>
      <c r="J104" s="316"/>
      <c r="K104" s="316"/>
      <c r="L104" s="316"/>
      <c r="M104" s="316"/>
      <c r="N104" s="316"/>
      <c r="O104" s="316"/>
      <c r="P104" s="316"/>
      <c r="Q104" s="316"/>
      <c r="R104" s="316"/>
      <c r="S104" s="316"/>
      <c r="T104" s="316"/>
      <c r="U104" s="316"/>
      <c r="V104" s="316"/>
      <c r="W104" s="316"/>
      <c r="X104" s="316"/>
      <c r="Y104" s="316"/>
      <c r="Z104" s="316"/>
      <c r="AA104" s="316"/>
      <c r="AB104" s="316"/>
      <c r="AC104" s="316"/>
      <c r="AD104" s="316"/>
      <c r="AE104" s="316"/>
      <c r="AF104" s="316"/>
      <c r="AG104" s="316"/>
      <c r="AH104" s="316"/>
      <c r="AI104" s="316"/>
      <c r="AJ104" s="176"/>
      <c r="AK104" s="176"/>
      <c r="AL104" s="176"/>
      <c r="BB104" s="176"/>
      <c r="BC104" s="176"/>
      <c r="BD104" s="176"/>
      <c r="BE104" s="176"/>
      <c r="BF104" s="176"/>
      <c r="BG104" s="177"/>
      <c r="BH104" s="177"/>
      <c r="BI104" s="177"/>
      <c r="BJ104" s="177"/>
      <c r="BK104" s="177"/>
      <c r="BL104" s="177"/>
      <c r="BM104" s="177"/>
      <c r="BN104" s="177"/>
      <c r="BO104" s="177"/>
      <c r="BP104" s="177"/>
      <c r="BQ104" s="177"/>
      <c r="BR104" s="177"/>
      <c r="BS104" s="177"/>
      <c r="BT104" s="177"/>
      <c r="BU104" s="177"/>
    </row>
    <row r="105" s="174" customFormat="1" spans="1:73">
      <c r="A105" s="316"/>
      <c r="B105" s="316"/>
      <c r="C105" s="316"/>
      <c r="D105" s="317"/>
      <c r="E105" s="317"/>
      <c r="F105" s="317"/>
      <c r="G105" s="316"/>
      <c r="H105" s="316"/>
      <c r="I105" s="316"/>
      <c r="J105" s="316"/>
      <c r="K105" s="316"/>
      <c r="L105" s="316"/>
      <c r="M105" s="316"/>
      <c r="N105" s="316"/>
      <c r="O105" s="316"/>
      <c r="P105" s="316"/>
      <c r="Q105" s="316"/>
      <c r="R105" s="316"/>
      <c r="S105" s="316"/>
      <c r="T105" s="316"/>
      <c r="U105" s="316"/>
      <c r="V105" s="316"/>
      <c r="W105" s="316"/>
      <c r="X105" s="316"/>
      <c r="Y105" s="316"/>
      <c r="Z105" s="316"/>
      <c r="AA105" s="316"/>
      <c r="AB105" s="316"/>
      <c r="AC105" s="316"/>
      <c r="AD105" s="316"/>
      <c r="AE105" s="316"/>
      <c r="AF105" s="316"/>
      <c r="AG105" s="316"/>
      <c r="AH105" s="316"/>
      <c r="AI105" s="316"/>
      <c r="AJ105" s="176"/>
      <c r="AK105" s="176"/>
      <c r="AL105" s="176"/>
      <c r="BB105" s="176"/>
      <c r="BC105" s="176"/>
      <c r="BD105" s="176"/>
      <c r="BE105" s="176"/>
      <c r="BF105" s="176"/>
      <c r="BG105" s="177"/>
      <c r="BH105" s="177"/>
      <c r="BI105" s="177"/>
      <c r="BJ105" s="177"/>
      <c r="BK105" s="177"/>
      <c r="BL105" s="177"/>
      <c r="BM105" s="177"/>
      <c r="BN105" s="177"/>
      <c r="BO105" s="177"/>
      <c r="BP105" s="177"/>
      <c r="BQ105" s="177"/>
      <c r="BR105" s="177"/>
      <c r="BS105" s="177"/>
      <c r="BT105" s="177"/>
      <c r="BU105" s="177"/>
    </row>
    <row r="106" s="174" customFormat="1" spans="1:73">
      <c r="A106" s="316"/>
      <c r="B106" s="316"/>
      <c r="C106" s="316"/>
      <c r="D106" s="317"/>
      <c r="E106" s="317"/>
      <c r="F106" s="317"/>
      <c r="G106" s="316"/>
      <c r="H106" s="316"/>
      <c r="I106" s="316"/>
      <c r="J106" s="316"/>
      <c r="K106" s="316"/>
      <c r="L106" s="316"/>
      <c r="M106" s="316"/>
      <c r="N106" s="316"/>
      <c r="O106" s="316"/>
      <c r="P106" s="316"/>
      <c r="Q106" s="316"/>
      <c r="R106" s="316"/>
      <c r="S106" s="316"/>
      <c r="T106" s="316"/>
      <c r="U106" s="316"/>
      <c r="V106" s="316"/>
      <c r="W106" s="316"/>
      <c r="X106" s="316"/>
      <c r="Y106" s="316"/>
      <c r="Z106" s="316"/>
      <c r="AA106" s="316"/>
      <c r="AB106" s="316"/>
      <c r="AC106" s="316"/>
      <c r="AD106" s="316"/>
      <c r="AE106" s="316"/>
      <c r="AF106" s="316"/>
      <c r="AG106" s="316"/>
      <c r="AH106" s="316"/>
      <c r="AI106" s="316"/>
      <c r="AJ106" s="176"/>
      <c r="AK106" s="176"/>
      <c r="AL106" s="176"/>
      <c r="BB106" s="176"/>
      <c r="BC106" s="176"/>
      <c r="BD106" s="176"/>
      <c r="BE106" s="176"/>
      <c r="BF106" s="176"/>
      <c r="BG106" s="177"/>
      <c r="BH106" s="177"/>
      <c r="BI106" s="177"/>
      <c r="BJ106" s="177"/>
      <c r="BK106" s="177"/>
      <c r="BL106" s="177"/>
      <c r="BM106" s="177"/>
      <c r="BN106" s="177"/>
      <c r="BO106" s="177"/>
      <c r="BP106" s="177"/>
      <c r="BQ106" s="177"/>
      <c r="BR106" s="177"/>
      <c r="BS106" s="177"/>
      <c r="BT106" s="177"/>
      <c r="BU106" s="177"/>
    </row>
    <row r="107" s="174" customFormat="1" spans="1:73">
      <c r="A107" s="316"/>
      <c r="B107" s="316"/>
      <c r="C107" s="316"/>
      <c r="D107" s="317"/>
      <c r="E107" s="317"/>
      <c r="F107" s="317"/>
      <c r="G107" s="316"/>
      <c r="H107" s="316"/>
      <c r="I107" s="316"/>
      <c r="J107" s="316"/>
      <c r="K107" s="316"/>
      <c r="L107" s="316"/>
      <c r="M107" s="316"/>
      <c r="N107" s="316"/>
      <c r="O107" s="316"/>
      <c r="P107" s="316"/>
      <c r="Q107" s="316"/>
      <c r="R107" s="316"/>
      <c r="S107" s="316"/>
      <c r="T107" s="316"/>
      <c r="U107" s="316"/>
      <c r="V107" s="316"/>
      <c r="W107" s="316"/>
      <c r="X107" s="316"/>
      <c r="Y107" s="316"/>
      <c r="Z107" s="316"/>
      <c r="AA107" s="316"/>
      <c r="AB107" s="316"/>
      <c r="AC107" s="316"/>
      <c r="AD107" s="316"/>
      <c r="AE107" s="316"/>
      <c r="AF107" s="316"/>
      <c r="AG107" s="316"/>
      <c r="AH107" s="316"/>
      <c r="AI107" s="316"/>
      <c r="AJ107" s="176"/>
      <c r="AK107" s="176"/>
      <c r="AL107" s="176"/>
      <c r="BB107" s="176"/>
      <c r="BC107" s="176"/>
      <c r="BD107" s="176"/>
      <c r="BE107" s="176"/>
      <c r="BF107" s="176"/>
      <c r="BG107" s="177"/>
      <c r="BH107" s="177"/>
      <c r="BI107" s="177"/>
      <c r="BJ107" s="177"/>
      <c r="BK107" s="177"/>
      <c r="BL107" s="177"/>
      <c r="BM107" s="177"/>
      <c r="BN107" s="177"/>
      <c r="BO107" s="177"/>
      <c r="BP107" s="177"/>
      <c r="BQ107" s="177"/>
      <c r="BR107" s="177"/>
      <c r="BS107" s="177"/>
      <c r="BT107" s="177"/>
      <c r="BU107" s="177"/>
    </row>
    <row r="108" s="174" customFormat="1" spans="1:73">
      <c r="A108" s="316"/>
      <c r="B108" s="316"/>
      <c r="C108" s="316"/>
      <c r="D108" s="317"/>
      <c r="E108" s="317"/>
      <c r="F108" s="317"/>
      <c r="G108" s="316"/>
      <c r="H108" s="316"/>
      <c r="I108" s="316"/>
      <c r="J108" s="316"/>
      <c r="K108" s="316"/>
      <c r="L108" s="316"/>
      <c r="M108" s="316"/>
      <c r="N108" s="316"/>
      <c r="O108" s="316"/>
      <c r="P108" s="316"/>
      <c r="Q108" s="316"/>
      <c r="R108" s="316"/>
      <c r="S108" s="316"/>
      <c r="T108" s="316"/>
      <c r="U108" s="316"/>
      <c r="V108" s="316"/>
      <c r="W108" s="316"/>
      <c r="X108" s="316"/>
      <c r="Y108" s="316"/>
      <c r="Z108" s="316"/>
      <c r="AA108" s="316"/>
      <c r="AB108" s="316"/>
      <c r="AC108" s="316"/>
      <c r="AD108" s="316"/>
      <c r="AE108" s="316"/>
      <c r="AF108" s="316"/>
      <c r="AG108" s="316"/>
      <c r="AH108" s="316"/>
      <c r="AI108" s="316"/>
      <c r="AJ108" s="176"/>
      <c r="AK108" s="176"/>
      <c r="AL108" s="176"/>
      <c r="BB108" s="176"/>
      <c r="BC108" s="176"/>
      <c r="BD108" s="176"/>
      <c r="BE108" s="176"/>
      <c r="BF108" s="176"/>
      <c r="BG108" s="177"/>
      <c r="BH108" s="177"/>
      <c r="BI108" s="177"/>
      <c r="BJ108" s="177"/>
      <c r="BK108" s="177"/>
      <c r="BL108" s="177"/>
      <c r="BM108" s="177"/>
      <c r="BN108" s="177"/>
      <c r="BO108" s="177"/>
      <c r="BP108" s="177"/>
      <c r="BQ108" s="177"/>
      <c r="BR108" s="177"/>
      <c r="BS108" s="177"/>
      <c r="BT108" s="177"/>
      <c r="BU108" s="177"/>
    </row>
    <row r="109" s="174" customFormat="1" spans="1:73">
      <c r="A109" s="316"/>
      <c r="B109" s="316"/>
      <c r="C109" s="316"/>
      <c r="D109" s="317"/>
      <c r="E109" s="317"/>
      <c r="F109" s="317"/>
      <c r="G109" s="316"/>
      <c r="H109" s="316"/>
      <c r="I109" s="316"/>
      <c r="J109" s="316"/>
      <c r="K109" s="316"/>
      <c r="L109" s="316"/>
      <c r="M109" s="316"/>
      <c r="N109" s="316"/>
      <c r="O109" s="316"/>
      <c r="P109" s="316"/>
      <c r="Q109" s="316"/>
      <c r="R109" s="316"/>
      <c r="S109" s="316"/>
      <c r="T109" s="316"/>
      <c r="U109" s="316"/>
      <c r="V109" s="316"/>
      <c r="W109" s="316"/>
      <c r="X109" s="316"/>
      <c r="Y109" s="316"/>
      <c r="Z109" s="316"/>
      <c r="AA109" s="316"/>
      <c r="AB109" s="316"/>
      <c r="AC109" s="316"/>
      <c r="AD109" s="316"/>
      <c r="AE109" s="316"/>
      <c r="AF109" s="316"/>
      <c r="AG109" s="316"/>
      <c r="AH109" s="316"/>
      <c r="AI109" s="316"/>
      <c r="AJ109" s="176"/>
      <c r="AK109" s="176"/>
      <c r="AL109" s="176"/>
      <c r="BB109" s="176"/>
      <c r="BC109" s="176"/>
      <c r="BD109" s="176"/>
      <c r="BE109" s="176"/>
      <c r="BF109" s="176"/>
      <c r="BG109" s="177"/>
      <c r="BH109" s="177"/>
      <c r="BI109" s="177"/>
      <c r="BJ109" s="177"/>
      <c r="BK109" s="177"/>
      <c r="BL109" s="177"/>
      <c r="BM109" s="177"/>
      <c r="BN109" s="177"/>
      <c r="BO109" s="177"/>
      <c r="BP109" s="177"/>
      <c r="BQ109" s="177"/>
      <c r="BR109" s="177"/>
      <c r="BS109" s="177"/>
      <c r="BT109" s="177"/>
      <c r="BU109" s="177"/>
    </row>
    <row r="110" s="174" customFormat="1" spans="1:73">
      <c r="A110" s="316"/>
      <c r="B110" s="316"/>
      <c r="C110" s="316"/>
      <c r="D110" s="317"/>
      <c r="E110" s="317"/>
      <c r="F110" s="317"/>
      <c r="G110" s="316"/>
      <c r="H110" s="316"/>
      <c r="I110" s="316"/>
      <c r="J110" s="316"/>
      <c r="K110" s="316"/>
      <c r="L110" s="316"/>
      <c r="M110" s="316"/>
      <c r="N110" s="316"/>
      <c r="O110" s="316"/>
      <c r="P110" s="316"/>
      <c r="Q110" s="316"/>
      <c r="R110" s="316"/>
      <c r="S110" s="316"/>
      <c r="T110" s="316"/>
      <c r="U110" s="316"/>
      <c r="V110" s="316"/>
      <c r="W110" s="316"/>
      <c r="X110" s="316"/>
      <c r="Y110" s="316"/>
      <c r="Z110" s="316"/>
      <c r="AA110" s="316"/>
      <c r="AB110" s="316"/>
      <c r="AC110" s="316"/>
      <c r="AD110" s="316"/>
      <c r="AE110" s="316"/>
      <c r="AF110" s="316"/>
      <c r="AG110" s="316"/>
      <c r="AH110" s="316"/>
      <c r="AI110" s="316"/>
      <c r="AJ110" s="176"/>
      <c r="AK110" s="176"/>
      <c r="AL110" s="176"/>
      <c r="BB110" s="176"/>
      <c r="BC110" s="176"/>
      <c r="BD110" s="176"/>
      <c r="BE110" s="176"/>
      <c r="BF110" s="176"/>
      <c r="BG110" s="177"/>
      <c r="BH110" s="177"/>
      <c r="BI110" s="177"/>
      <c r="BJ110" s="177"/>
      <c r="BK110" s="177"/>
      <c r="BL110" s="177"/>
      <c r="BM110" s="177"/>
      <c r="BN110" s="177"/>
      <c r="BO110" s="177"/>
      <c r="BP110" s="177"/>
      <c r="BQ110" s="177"/>
      <c r="BR110" s="177"/>
      <c r="BS110" s="177"/>
      <c r="BT110" s="177"/>
      <c r="BU110" s="177"/>
    </row>
    <row r="111" s="174" customFormat="1" spans="1:73">
      <c r="A111" s="316"/>
      <c r="B111" s="316"/>
      <c r="C111" s="316"/>
      <c r="D111" s="317"/>
      <c r="E111" s="317"/>
      <c r="F111" s="317"/>
      <c r="G111" s="316"/>
      <c r="H111" s="316"/>
      <c r="I111" s="316"/>
      <c r="J111" s="316"/>
      <c r="K111" s="316"/>
      <c r="L111" s="316"/>
      <c r="M111" s="316"/>
      <c r="N111" s="316"/>
      <c r="O111" s="316"/>
      <c r="P111" s="316"/>
      <c r="Q111" s="316"/>
      <c r="R111" s="316"/>
      <c r="S111" s="316"/>
      <c r="T111" s="316"/>
      <c r="U111" s="316"/>
      <c r="V111" s="316"/>
      <c r="W111" s="316"/>
      <c r="X111" s="316"/>
      <c r="Y111" s="316"/>
      <c r="Z111" s="316"/>
      <c r="AA111" s="316"/>
      <c r="AB111" s="316"/>
      <c r="AC111" s="316"/>
      <c r="AD111" s="316"/>
      <c r="AE111" s="316"/>
      <c r="AF111" s="316"/>
      <c r="AG111" s="316"/>
      <c r="AH111" s="316"/>
      <c r="AI111" s="316"/>
      <c r="AJ111" s="176"/>
      <c r="AK111" s="176"/>
      <c r="AL111" s="176"/>
      <c r="BB111" s="176"/>
      <c r="BC111" s="176"/>
      <c r="BD111" s="176"/>
      <c r="BE111" s="176"/>
      <c r="BF111" s="176"/>
      <c r="BG111" s="177"/>
      <c r="BH111" s="177"/>
      <c r="BI111" s="177"/>
      <c r="BJ111" s="177"/>
      <c r="BK111" s="177"/>
      <c r="BL111" s="177"/>
      <c r="BM111" s="177"/>
      <c r="BN111" s="177"/>
      <c r="BO111" s="177"/>
      <c r="BP111" s="177"/>
      <c r="BQ111" s="177"/>
      <c r="BR111" s="177"/>
      <c r="BS111" s="177"/>
      <c r="BT111" s="177"/>
      <c r="BU111" s="177"/>
    </row>
    <row r="112" s="174" customFormat="1" spans="1:73">
      <c r="A112" s="316"/>
      <c r="B112" s="316"/>
      <c r="C112" s="316"/>
      <c r="D112" s="317"/>
      <c r="E112" s="317"/>
      <c r="F112" s="317"/>
      <c r="G112" s="316"/>
      <c r="H112" s="316"/>
      <c r="I112" s="316"/>
      <c r="J112" s="316"/>
      <c r="K112" s="316"/>
      <c r="L112" s="316"/>
      <c r="M112" s="316"/>
      <c r="N112" s="316"/>
      <c r="O112" s="316"/>
      <c r="P112" s="316"/>
      <c r="Q112" s="316"/>
      <c r="R112" s="316"/>
      <c r="S112" s="316"/>
      <c r="T112" s="316"/>
      <c r="U112" s="316"/>
      <c r="V112" s="316"/>
      <c r="W112" s="316"/>
      <c r="X112" s="316"/>
      <c r="Y112" s="316"/>
      <c r="Z112" s="316"/>
      <c r="AA112" s="316"/>
      <c r="AB112" s="316"/>
      <c r="AC112" s="316"/>
      <c r="AD112" s="316"/>
      <c r="AE112" s="316"/>
      <c r="AF112" s="316"/>
      <c r="AG112" s="316"/>
      <c r="AH112" s="316"/>
      <c r="AI112" s="316"/>
      <c r="AJ112" s="176"/>
      <c r="AK112" s="176"/>
      <c r="AL112" s="176"/>
      <c r="BB112" s="176"/>
      <c r="BC112" s="176"/>
      <c r="BD112" s="176"/>
      <c r="BE112" s="176"/>
      <c r="BF112" s="176"/>
      <c r="BG112" s="177"/>
      <c r="BH112" s="177"/>
      <c r="BI112" s="177"/>
      <c r="BJ112" s="177"/>
      <c r="BK112" s="177"/>
      <c r="BL112" s="177"/>
      <c r="BM112" s="177"/>
      <c r="BN112" s="177"/>
      <c r="BO112" s="177"/>
      <c r="BP112" s="177"/>
      <c r="BQ112" s="177"/>
      <c r="BR112" s="177"/>
      <c r="BS112" s="177"/>
      <c r="BT112" s="177"/>
      <c r="BU112" s="177"/>
    </row>
    <row r="113" s="174" customFormat="1" spans="1:73">
      <c r="A113" s="316"/>
      <c r="B113" s="316"/>
      <c r="C113" s="316"/>
      <c r="D113" s="317"/>
      <c r="E113" s="317"/>
      <c r="F113" s="317"/>
      <c r="G113" s="316"/>
      <c r="H113" s="316"/>
      <c r="I113" s="316"/>
      <c r="J113" s="316"/>
      <c r="K113" s="316"/>
      <c r="L113" s="316"/>
      <c r="M113" s="316"/>
      <c r="N113" s="316"/>
      <c r="O113" s="316"/>
      <c r="P113" s="316"/>
      <c r="Q113" s="316"/>
      <c r="R113" s="316"/>
      <c r="S113" s="316"/>
      <c r="T113" s="316"/>
      <c r="U113" s="316"/>
      <c r="V113" s="316"/>
      <c r="W113" s="316"/>
      <c r="X113" s="316"/>
      <c r="Y113" s="316"/>
      <c r="Z113" s="316"/>
      <c r="AA113" s="316"/>
      <c r="AB113" s="316"/>
      <c r="AC113" s="316"/>
      <c r="AD113" s="316"/>
      <c r="AE113" s="316"/>
      <c r="AF113" s="316"/>
      <c r="AG113" s="316"/>
      <c r="AH113" s="316"/>
      <c r="AI113" s="316"/>
      <c r="AJ113" s="176"/>
      <c r="AK113" s="176"/>
      <c r="AL113" s="176"/>
      <c r="BB113" s="176"/>
      <c r="BC113" s="176"/>
      <c r="BD113" s="176"/>
      <c r="BE113" s="176"/>
      <c r="BF113" s="176"/>
      <c r="BG113" s="177"/>
      <c r="BH113" s="177"/>
      <c r="BI113" s="177"/>
      <c r="BJ113" s="177"/>
      <c r="BK113" s="177"/>
      <c r="BL113" s="177"/>
      <c r="BM113" s="177"/>
      <c r="BN113" s="177"/>
      <c r="BO113" s="177"/>
      <c r="BP113" s="177"/>
      <c r="BQ113" s="177"/>
      <c r="BR113" s="177"/>
      <c r="BS113" s="177"/>
      <c r="BT113" s="177"/>
      <c r="BU113" s="177"/>
    </row>
    <row r="114" s="174" customFormat="1" spans="1:73">
      <c r="A114" s="316"/>
      <c r="B114" s="316"/>
      <c r="C114" s="316"/>
      <c r="D114" s="317"/>
      <c r="E114" s="317"/>
      <c r="F114" s="317"/>
      <c r="G114" s="316"/>
      <c r="H114" s="316"/>
      <c r="I114" s="316"/>
      <c r="J114" s="316"/>
      <c r="K114" s="316"/>
      <c r="L114" s="316"/>
      <c r="M114" s="316"/>
      <c r="N114" s="316"/>
      <c r="O114" s="316"/>
      <c r="P114" s="316"/>
      <c r="Q114" s="316"/>
      <c r="R114" s="316"/>
      <c r="S114" s="316"/>
      <c r="T114" s="316"/>
      <c r="U114" s="316"/>
      <c r="V114" s="316"/>
      <c r="W114" s="316"/>
      <c r="X114" s="316"/>
      <c r="Y114" s="316"/>
      <c r="Z114" s="316"/>
      <c r="AA114" s="316"/>
      <c r="AB114" s="316"/>
      <c r="AC114" s="316"/>
      <c r="AD114" s="316"/>
      <c r="AE114" s="316"/>
      <c r="AF114" s="316"/>
      <c r="AG114" s="316"/>
      <c r="AH114" s="316"/>
      <c r="AI114" s="316"/>
      <c r="AJ114" s="176"/>
      <c r="AK114" s="176"/>
      <c r="AL114" s="176"/>
      <c r="BB114" s="176"/>
      <c r="BC114" s="176"/>
      <c r="BD114" s="176"/>
      <c r="BE114" s="176"/>
      <c r="BF114" s="176"/>
      <c r="BG114" s="177"/>
      <c r="BH114" s="177"/>
      <c r="BI114" s="177"/>
      <c r="BJ114" s="177"/>
      <c r="BK114" s="177"/>
      <c r="BL114" s="177"/>
      <c r="BM114" s="177"/>
      <c r="BN114" s="177"/>
      <c r="BO114" s="177"/>
      <c r="BP114" s="177"/>
      <c r="BQ114" s="177"/>
      <c r="BR114" s="177"/>
      <c r="BS114" s="177"/>
      <c r="BT114" s="177"/>
      <c r="BU114" s="177"/>
    </row>
    <row r="115" s="174" customFormat="1" spans="1:73">
      <c r="A115" s="316"/>
      <c r="B115" s="316"/>
      <c r="C115" s="316"/>
      <c r="D115" s="317"/>
      <c r="E115" s="317"/>
      <c r="F115" s="317"/>
      <c r="G115" s="316"/>
      <c r="H115" s="316"/>
      <c r="I115" s="316"/>
      <c r="J115" s="316"/>
      <c r="K115" s="316"/>
      <c r="L115" s="316"/>
      <c r="M115" s="316"/>
      <c r="N115" s="316"/>
      <c r="O115" s="316"/>
      <c r="P115" s="316"/>
      <c r="Q115" s="316"/>
      <c r="R115" s="316"/>
      <c r="S115" s="316"/>
      <c r="T115" s="316"/>
      <c r="U115" s="316"/>
      <c r="V115" s="316"/>
      <c r="W115" s="316"/>
      <c r="X115" s="316"/>
      <c r="Y115" s="316"/>
      <c r="Z115" s="316"/>
      <c r="AA115" s="316"/>
      <c r="AB115" s="316"/>
      <c r="AC115" s="316"/>
      <c r="AD115" s="316"/>
      <c r="AE115" s="316"/>
      <c r="AF115" s="316"/>
      <c r="AG115" s="316"/>
      <c r="AH115" s="316"/>
      <c r="AI115" s="316"/>
      <c r="AJ115" s="176"/>
      <c r="AK115" s="176"/>
      <c r="AL115" s="176"/>
      <c r="BB115" s="176"/>
      <c r="BC115" s="176"/>
      <c r="BD115" s="176"/>
      <c r="BE115" s="176"/>
      <c r="BF115" s="176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7"/>
      <c r="BQ115" s="177"/>
      <c r="BR115" s="177"/>
      <c r="BS115" s="177"/>
      <c r="BT115" s="177"/>
      <c r="BU115" s="177"/>
    </row>
    <row r="116" s="174" customFormat="1" spans="1:73">
      <c r="A116" s="316"/>
      <c r="B116" s="316"/>
      <c r="C116" s="316"/>
      <c r="D116" s="317"/>
      <c r="E116" s="317"/>
      <c r="F116" s="317"/>
      <c r="G116" s="316"/>
      <c r="H116" s="316"/>
      <c r="I116" s="316"/>
      <c r="J116" s="316"/>
      <c r="K116" s="316"/>
      <c r="L116" s="316"/>
      <c r="M116" s="316"/>
      <c r="N116" s="316"/>
      <c r="O116" s="316"/>
      <c r="P116" s="316"/>
      <c r="Q116" s="316"/>
      <c r="R116" s="316"/>
      <c r="S116" s="316"/>
      <c r="T116" s="316"/>
      <c r="U116" s="316"/>
      <c r="V116" s="316"/>
      <c r="W116" s="316"/>
      <c r="X116" s="316"/>
      <c r="Y116" s="316"/>
      <c r="Z116" s="316"/>
      <c r="AA116" s="316"/>
      <c r="AB116" s="316"/>
      <c r="AC116" s="316"/>
      <c r="AD116" s="316"/>
      <c r="AE116" s="316"/>
      <c r="AF116" s="316"/>
      <c r="AG116" s="316"/>
      <c r="AH116" s="316"/>
      <c r="AI116" s="316"/>
      <c r="AJ116" s="176"/>
      <c r="AK116" s="176"/>
      <c r="AL116" s="176"/>
      <c r="BB116" s="176"/>
      <c r="BC116" s="176"/>
      <c r="BD116" s="176"/>
      <c r="BE116" s="176"/>
      <c r="BF116" s="176"/>
      <c r="BG116" s="177"/>
      <c r="BH116" s="177"/>
      <c r="BI116" s="177"/>
      <c r="BJ116" s="177"/>
      <c r="BK116" s="177"/>
      <c r="BL116" s="177"/>
      <c r="BM116" s="177"/>
      <c r="BN116" s="177"/>
      <c r="BO116" s="177"/>
      <c r="BP116" s="177"/>
      <c r="BQ116" s="177"/>
      <c r="BR116" s="177"/>
      <c r="BS116" s="177"/>
      <c r="BT116" s="177"/>
      <c r="BU116" s="177"/>
    </row>
    <row r="117" s="174" customFormat="1" spans="1:73">
      <c r="A117" s="316"/>
      <c r="B117" s="316"/>
      <c r="C117" s="316"/>
      <c r="D117" s="317"/>
      <c r="E117" s="317"/>
      <c r="F117" s="317"/>
      <c r="G117" s="316"/>
      <c r="H117" s="316"/>
      <c r="I117" s="316"/>
      <c r="J117" s="316"/>
      <c r="K117" s="316"/>
      <c r="L117" s="316"/>
      <c r="M117" s="316"/>
      <c r="N117" s="316"/>
      <c r="O117" s="316"/>
      <c r="P117" s="316"/>
      <c r="Q117" s="316"/>
      <c r="R117" s="316"/>
      <c r="S117" s="316"/>
      <c r="T117" s="316"/>
      <c r="U117" s="316"/>
      <c r="V117" s="316"/>
      <c r="W117" s="316"/>
      <c r="X117" s="316"/>
      <c r="Y117" s="316"/>
      <c r="Z117" s="316"/>
      <c r="AA117" s="316"/>
      <c r="AB117" s="316"/>
      <c r="AC117" s="316"/>
      <c r="AD117" s="316"/>
      <c r="AE117" s="316"/>
      <c r="AF117" s="316"/>
      <c r="AG117" s="316"/>
      <c r="AH117" s="316"/>
      <c r="AI117" s="316"/>
      <c r="AJ117" s="176"/>
      <c r="AK117" s="176"/>
      <c r="AL117" s="176"/>
      <c r="BB117" s="176"/>
      <c r="BC117" s="176"/>
      <c r="BD117" s="176"/>
      <c r="BE117" s="176"/>
      <c r="BF117" s="176"/>
      <c r="BG117" s="177"/>
      <c r="BH117" s="177"/>
      <c r="BI117" s="177"/>
      <c r="BJ117" s="177"/>
      <c r="BK117" s="177"/>
      <c r="BL117" s="177"/>
      <c r="BM117" s="177"/>
      <c r="BN117" s="177"/>
      <c r="BO117" s="177"/>
      <c r="BP117" s="177"/>
      <c r="BQ117" s="177"/>
      <c r="BR117" s="177"/>
      <c r="BS117" s="177"/>
      <c r="BT117" s="177"/>
      <c r="BU117" s="177"/>
    </row>
    <row r="118" s="174" customFormat="1" spans="1:73">
      <c r="A118" s="316"/>
      <c r="B118" s="316"/>
      <c r="C118" s="316"/>
      <c r="D118" s="317"/>
      <c r="E118" s="317"/>
      <c r="F118" s="317"/>
      <c r="G118" s="316"/>
      <c r="H118" s="316"/>
      <c r="I118" s="316"/>
      <c r="J118" s="316"/>
      <c r="K118" s="316"/>
      <c r="L118" s="316"/>
      <c r="M118" s="316"/>
      <c r="N118" s="316"/>
      <c r="O118" s="316"/>
      <c r="P118" s="316"/>
      <c r="Q118" s="316"/>
      <c r="R118" s="316"/>
      <c r="S118" s="316"/>
      <c r="T118" s="316"/>
      <c r="U118" s="316"/>
      <c r="V118" s="316"/>
      <c r="W118" s="316"/>
      <c r="X118" s="316"/>
      <c r="Y118" s="316"/>
      <c r="Z118" s="316"/>
      <c r="AA118" s="316"/>
      <c r="AB118" s="316"/>
      <c r="AC118" s="316"/>
      <c r="AD118" s="316"/>
      <c r="AE118" s="316"/>
      <c r="AF118" s="316"/>
      <c r="AG118" s="316"/>
      <c r="AH118" s="316"/>
      <c r="AI118" s="316"/>
      <c r="AJ118" s="176"/>
      <c r="AK118" s="176"/>
      <c r="AL118" s="176"/>
      <c r="BB118" s="176"/>
      <c r="BC118" s="176"/>
      <c r="BD118" s="176"/>
      <c r="BE118" s="176"/>
      <c r="BF118" s="176"/>
      <c r="BG118" s="177"/>
      <c r="BH118" s="177"/>
      <c r="BI118" s="177"/>
      <c r="BJ118" s="177"/>
      <c r="BK118" s="177"/>
      <c r="BL118" s="177"/>
      <c r="BM118" s="177"/>
      <c r="BN118" s="177"/>
      <c r="BO118" s="177"/>
      <c r="BP118" s="177"/>
      <c r="BQ118" s="177"/>
      <c r="BR118" s="177"/>
      <c r="BS118" s="177"/>
      <c r="BT118" s="177"/>
      <c r="BU118" s="177"/>
    </row>
    <row r="119" s="174" customFormat="1" spans="1:73">
      <c r="A119" s="316"/>
      <c r="B119" s="316"/>
      <c r="C119" s="316"/>
      <c r="D119" s="317"/>
      <c r="E119" s="317"/>
      <c r="F119" s="317"/>
      <c r="G119" s="316"/>
      <c r="H119" s="316"/>
      <c r="I119" s="316"/>
      <c r="J119" s="316"/>
      <c r="K119" s="316"/>
      <c r="L119" s="316"/>
      <c r="M119" s="316"/>
      <c r="N119" s="316"/>
      <c r="O119" s="316"/>
      <c r="P119" s="316"/>
      <c r="Q119" s="316"/>
      <c r="R119" s="316"/>
      <c r="S119" s="316"/>
      <c r="T119" s="316"/>
      <c r="U119" s="316"/>
      <c r="V119" s="316"/>
      <c r="W119" s="316"/>
      <c r="X119" s="316"/>
      <c r="Y119" s="316"/>
      <c r="Z119" s="316"/>
      <c r="AA119" s="316"/>
      <c r="AB119" s="316"/>
      <c r="AC119" s="316"/>
      <c r="AD119" s="316"/>
      <c r="AE119" s="316"/>
      <c r="AF119" s="316"/>
      <c r="AG119" s="316"/>
      <c r="AH119" s="316"/>
      <c r="AI119" s="316"/>
      <c r="AJ119" s="176"/>
      <c r="AK119" s="176"/>
      <c r="AL119" s="176"/>
      <c r="BB119" s="176"/>
      <c r="BC119" s="176"/>
      <c r="BD119" s="176"/>
      <c r="BE119" s="176"/>
      <c r="BF119" s="176"/>
      <c r="BG119" s="177"/>
      <c r="BH119" s="177"/>
      <c r="BI119" s="177"/>
      <c r="BJ119" s="177"/>
      <c r="BK119" s="177"/>
      <c r="BL119" s="177"/>
      <c r="BM119" s="177"/>
      <c r="BN119" s="177"/>
      <c r="BO119" s="177"/>
      <c r="BP119" s="177"/>
      <c r="BQ119" s="177"/>
      <c r="BR119" s="177"/>
      <c r="BS119" s="177"/>
      <c r="BT119" s="177"/>
      <c r="BU119" s="177"/>
    </row>
    <row r="120" s="174" customFormat="1" spans="1:73">
      <c r="A120" s="316"/>
      <c r="B120" s="316"/>
      <c r="C120" s="316"/>
      <c r="D120" s="317"/>
      <c r="E120" s="317"/>
      <c r="F120" s="317"/>
      <c r="G120" s="316"/>
      <c r="H120" s="316"/>
      <c r="I120" s="316"/>
      <c r="J120" s="316"/>
      <c r="K120" s="316"/>
      <c r="L120" s="316"/>
      <c r="M120" s="316"/>
      <c r="N120" s="316"/>
      <c r="O120" s="316"/>
      <c r="P120" s="316"/>
      <c r="Q120" s="316"/>
      <c r="R120" s="316"/>
      <c r="S120" s="316"/>
      <c r="T120" s="316"/>
      <c r="U120" s="316"/>
      <c r="V120" s="316"/>
      <c r="W120" s="316"/>
      <c r="X120" s="316"/>
      <c r="Y120" s="316"/>
      <c r="Z120" s="316"/>
      <c r="AA120" s="316"/>
      <c r="AB120" s="316"/>
      <c r="AC120" s="316"/>
      <c r="AD120" s="316"/>
      <c r="AE120" s="316"/>
      <c r="AF120" s="316"/>
      <c r="AG120" s="316"/>
      <c r="AH120" s="316"/>
      <c r="AI120" s="316"/>
      <c r="AJ120" s="176"/>
      <c r="AK120" s="176"/>
      <c r="AL120" s="176"/>
      <c r="BB120" s="176"/>
      <c r="BC120" s="176"/>
      <c r="BD120" s="176"/>
      <c r="BE120" s="176"/>
      <c r="BF120" s="176"/>
      <c r="BG120" s="177"/>
      <c r="BH120" s="177"/>
      <c r="BI120" s="177"/>
      <c r="BJ120" s="177"/>
      <c r="BK120" s="177"/>
      <c r="BL120" s="177"/>
      <c r="BM120" s="177"/>
      <c r="BN120" s="177"/>
      <c r="BO120" s="177"/>
      <c r="BP120" s="177"/>
      <c r="BQ120" s="177"/>
      <c r="BR120" s="177"/>
      <c r="BS120" s="177"/>
      <c r="BT120" s="177"/>
      <c r="BU120" s="177"/>
    </row>
    <row r="121" s="174" customFormat="1" spans="1:73">
      <c r="A121" s="316"/>
      <c r="B121" s="316"/>
      <c r="C121" s="316"/>
      <c r="D121" s="317"/>
      <c r="E121" s="317"/>
      <c r="F121" s="317"/>
      <c r="G121" s="316"/>
      <c r="H121" s="316"/>
      <c r="I121" s="316"/>
      <c r="J121" s="316"/>
      <c r="K121" s="316"/>
      <c r="L121" s="316"/>
      <c r="M121" s="316"/>
      <c r="N121" s="316"/>
      <c r="O121" s="316"/>
      <c r="P121" s="316"/>
      <c r="Q121" s="316"/>
      <c r="R121" s="316"/>
      <c r="S121" s="316"/>
      <c r="T121" s="316"/>
      <c r="U121" s="316"/>
      <c r="V121" s="316"/>
      <c r="W121" s="316"/>
      <c r="X121" s="316"/>
      <c r="Y121" s="316"/>
      <c r="Z121" s="316"/>
      <c r="AA121" s="316"/>
      <c r="AB121" s="316"/>
      <c r="AC121" s="316"/>
      <c r="AD121" s="316"/>
      <c r="AE121" s="316"/>
      <c r="AF121" s="316"/>
      <c r="AG121" s="316"/>
      <c r="AH121" s="316"/>
      <c r="AI121" s="316"/>
      <c r="AJ121" s="176"/>
      <c r="AK121" s="176"/>
      <c r="AL121" s="176"/>
      <c r="BB121" s="176"/>
      <c r="BC121" s="176"/>
      <c r="BD121" s="176"/>
      <c r="BE121" s="176"/>
      <c r="BF121" s="176"/>
      <c r="BG121" s="177"/>
      <c r="BH121" s="177"/>
      <c r="BI121" s="177"/>
      <c r="BJ121" s="177"/>
      <c r="BK121" s="177"/>
      <c r="BL121" s="177"/>
      <c r="BM121" s="177"/>
      <c r="BN121" s="177"/>
      <c r="BO121" s="177"/>
      <c r="BP121" s="177"/>
      <c r="BQ121" s="177"/>
      <c r="BR121" s="177"/>
      <c r="BS121" s="177"/>
      <c r="BT121" s="177"/>
      <c r="BU121" s="177"/>
    </row>
    <row r="122" s="174" customFormat="1" spans="1:73">
      <c r="A122" s="316"/>
      <c r="B122" s="316"/>
      <c r="C122" s="316"/>
      <c r="D122" s="317"/>
      <c r="E122" s="317"/>
      <c r="F122" s="317"/>
      <c r="G122" s="316"/>
      <c r="H122" s="316"/>
      <c r="I122" s="316"/>
      <c r="J122" s="316"/>
      <c r="K122" s="316"/>
      <c r="L122" s="316"/>
      <c r="M122" s="316"/>
      <c r="N122" s="316"/>
      <c r="O122" s="316"/>
      <c r="P122" s="316"/>
      <c r="Q122" s="316"/>
      <c r="R122" s="316"/>
      <c r="S122" s="316"/>
      <c r="T122" s="316"/>
      <c r="U122" s="316"/>
      <c r="V122" s="316"/>
      <c r="W122" s="316"/>
      <c r="X122" s="316"/>
      <c r="Y122" s="316"/>
      <c r="Z122" s="316"/>
      <c r="AA122" s="316"/>
      <c r="AB122" s="316"/>
      <c r="AC122" s="316"/>
      <c r="AD122" s="316"/>
      <c r="AE122" s="316"/>
      <c r="AF122" s="316"/>
      <c r="AG122" s="316"/>
      <c r="AH122" s="316"/>
      <c r="AI122" s="316"/>
      <c r="AJ122" s="176"/>
      <c r="AK122" s="176"/>
      <c r="AL122" s="176"/>
      <c r="BB122" s="176"/>
      <c r="BC122" s="176"/>
      <c r="BD122" s="176"/>
      <c r="BE122" s="176"/>
      <c r="BF122" s="176"/>
      <c r="BG122" s="177"/>
      <c r="BH122" s="177"/>
      <c r="BI122" s="177"/>
      <c r="BJ122" s="177"/>
      <c r="BK122" s="177"/>
      <c r="BL122" s="177"/>
      <c r="BM122" s="177"/>
      <c r="BN122" s="177"/>
      <c r="BO122" s="177"/>
      <c r="BP122" s="177"/>
      <c r="BQ122" s="177"/>
      <c r="BR122" s="177"/>
      <c r="BS122" s="177"/>
      <c r="BT122" s="177"/>
      <c r="BU122" s="177"/>
    </row>
    <row r="123" s="174" customFormat="1" spans="1:73">
      <c r="A123" s="316"/>
      <c r="B123" s="316"/>
      <c r="C123" s="316"/>
      <c r="D123" s="317"/>
      <c r="E123" s="317"/>
      <c r="F123" s="317"/>
      <c r="G123" s="316"/>
      <c r="H123" s="316"/>
      <c r="I123" s="316"/>
      <c r="J123" s="316"/>
      <c r="K123" s="316"/>
      <c r="L123" s="316"/>
      <c r="M123" s="316"/>
      <c r="N123" s="316"/>
      <c r="O123" s="316"/>
      <c r="P123" s="316"/>
      <c r="Q123" s="316"/>
      <c r="R123" s="316"/>
      <c r="S123" s="316"/>
      <c r="T123" s="316"/>
      <c r="U123" s="316"/>
      <c r="V123" s="316"/>
      <c r="W123" s="316"/>
      <c r="X123" s="316"/>
      <c r="Y123" s="316"/>
      <c r="Z123" s="316"/>
      <c r="AA123" s="316"/>
      <c r="AB123" s="316"/>
      <c r="AC123" s="316"/>
      <c r="AD123" s="316"/>
      <c r="AE123" s="316"/>
      <c r="AF123" s="316"/>
      <c r="AG123" s="316"/>
      <c r="AH123" s="316"/>
      <c r="AI123" s="316"/>
      <c r="AJ123" s="176"/>
      <c r="AK123" s="176"/>
      <c r="AL123" s="176"/>
      <c r="BB123" s="176"/>
      <c r="BC123" s="176"/>
      <c r="BD123" s="176"/>
      <c r="BE123" s="176"/>
      <c r="BF123" s="176"/>
      <c r="BG123" s="177"/>
      <c r="BH123" s="177"/>
      <c r="BI123" s="177"/>
      <c r="BJ123" s="177"/>
      <c r="BK123" s="177"/>
      <c r="BL123" s="177"/>
      <c r="BM123" s="177"/>
      <c r="BN123" s="177"/>
      <c r="BO123" s="177"/>
      <c r="BP123" s="177"/>
      <c r="BQ123" s="177"/>
      <c r="BR123" s="177"/>
      <c r="BS123" s="177"/>
      <c r="BT123" s="177"/>
      <c r="BU123" s="177"/>
    </row>
    <row r="124" s="174" customFormat="1" spans="1:73">
      <c r="A124" s="316"/>
      <c r="B124" s="316"/>
      <c r="C124" s="316"/>
      <c r="D124" s="317"/>
      <c r="E124" s="317"/>
      <c r="F124" s="317"/>
      <c r="G124" s="316"/>
      <c r="H124" s="316"/>
      <c r="I124" s="316"/>
      <c r="J124" s="316"/>
      <c r="K124" s="316"/>
      <c r="L124" s="316"/>
      <c r="M124" s="316"/>
      <c r="N124" s="316"/>
      <c r="O124" s="316"/>
      <c r="P124" s="316"/>
      <c r="Q124" s="316"/>
      <c r="R124" s="316"/>
      <c r="S124" s="316"/>
      <c r="T124" s="316"/>
      <c r="U124" s="316"/>
      <c r="V124" s="316"/>
      <c r="W124" s="316"/>
      <c r="X124" s="316"/>
      <c r="Y124" s="316"/>
      <c r="Z124" s="316"/>
      <c r="AA124" s="316"/>
      <c r="AB124" s="316"/>
      <c r="AC124" s="316"/>
      <c r="AD124" s="316"/>
      <c r="AE124" s="316"/>
      <c r="AF124" s="316"/>
      <c r="AG124" s="316"/>
      <c r="AH124" s="316"/>
      <c r="AI124" s="316"/>
      <c r="AJ124" s="176"/>
      <c r="AK124" s="176"/>
      <c r="AL124" s="176"/>
      <c r="BB124" s="176"/>
      <c r="BC124" s="176"/>
      <c r="BD124" s="176"/>
      <c r="BE124" s="176"/>
      <c r="BF124" s="176"/>
      <c r="BG124" s="177"/>
      <c r="BH124" s="177"/>
      <c r="BI124" s="177"/>
      <c r="BJ124" s="177"/>
      <c r="BK124" s="177"/>
      <c r="BL124" s="177"/>
      <c r="BM124" s="177"/>
      <c r="BN124" s="177"/>
      <c r="BO124" s="177"/>
      <c r="BP124" s="177"/>
      <c r="BQ124" s="177"/>
      <c r="BR124" s="177"/>
      <c r="BS124" s="177"/>
      <c r="BT124" s="177"/>
      <c r="BU124" s="177"/>
    </row>
    <row r="125" s="174" customFormat="1" spans="1:73">
      <c r="A125" s="316"/>
      <c r="B125" s="316"/>
      <c r="C125" s="316"/>
      <c r="D125" s="317"/>
      <c r="E125" s="317"/>
      <c r="F125" s="317"/>
      <c r="G125" s="316"/>
      <c r="H125" s="316"/>
      <c r="I125" s="316"/>
      <c r="J125" s="316"/>
      <c r="K125" s="316"/>
      <c r="L125" s="316"/>
      <c r="M125" s="316"/>
      <c r="N125" s="316"/>
      <c r="O125" s="316"/>
      <c r="P125" s="316"/>
      <c r="Q125" s="316"/>
      <c r="R125" s="316"/>
      <c r="S125" s="316"/>
      <c r="T125" s="316"/>
      <c r="U125" s="316"/>
      <c r="V125" s="316"/>
      <c r="W125" s="316"/>
      <c r="X125" s="316"/>
      <c r="Y125" s="316"/>
      <c r="Z125" s="316"/>
      <c r="AA125" s="316"/>
      <c r="AB125" s="316"/>
      <c r="AC125" s="316"/>
      <c r="AD125" s="316"/>
      <c r="AE125" s="316"/>
      <c r="AF125" s="316"/>
      <c r="AG125" s="316"/>
      <c r="AH125" s="316"/>
      <c r="AI125" s="316"/>
      <c r="AJ125" s="176"/>
      <c r="AK125" s="176"/>
      <c r="AL125" s="176"/>
      <c r="BB125" s="176"/>
      <c r="BC125" s="176"/>
      <c r="BD125" s="176"/>
      <c r="BE125" s="176"/>
      <c r="BF125" s="176"/>
      <c r="BG125" s="177"/>
      <c r="BH125" s="177"/>
      <c r="BI125" s="177"/>
      <c r="BJ125" s="177"/>
      <c r="BK125" s="177"/>
      <c r="BL125" s="177"/>
      <c r="BM125" s="177"/>
      <c r="BN125" s="177"/>
      <c r="BO125" s="177"/>
      <c r="BP125" s="177"/>
      <c r="BQ125" s="177"/>
      <c r="BR125" s="177"/>
      <c r="BS125" s="177"/>
      <c r="BT125" s="177"/>
      <c r="BU125" s="177"/>
    </row>
    <row r="126" s="174" customFormat="1" spans="1:73">
      <c r="A126" s="316"/>
      <c r="B126" s="316"/>
      <c r="C126" s="316"/>
      <c r="D126" s="317"/>
      <c r="E126" s="317"/>
      <c r="F126" s="317"/>
      <c r="G126" s="316"/>
      <c r="H126" s="316"/>
      <c r="I126" s="316"/>
      <c r="J126" s="316"/>
      <c r="K126" s="316"/>
      <c r="L126" s="316"/>
      <c r="M126" s="316"/>
      <c r="N126" s="316"/>
      <c r="O126" s="316"/>
      <c r="P126" s="316"/>
      <c r="Q126" s="316"/>
      <c r="R126" s="316"/>
      <c r="S126" s="316"/>
      <c r="T126" s="316"/>
      <c r="U126" s="316"/>
      <c r="V126" s="316"/>
      <c r="W126" s="316"/>
      <c r="X126" s="316"/>
      <c r="Y126" s="316"/>
      <c r="Z126" s="316"/>
      <c r="AA126" s="316"/>
      <c r="AB126" s="316"/>
      <c r="AC126" s="316"/>
      <c r="AD126" s="316"/>
      <c r="AE126" s="316"/>
      <c r="AF126" s="316"/>
      <c r="AG126" s="316"/>
      <c r="AH126" s="316"/>
      <c r="AI126" s="316"/>
      <c r="AJ126" s="176"/>
      <c r="AK126" s="176"/>
      <c r="AL126" s="176"/>
      <c r="BB126" s="176"/>
      <c r="BC126" s="176"/>
      <c r="BD126" s="176"/>
      <c r="BE126" s="176"/>
      <c r="BF126" s="176"/>
      <c r="BG126" s="177"/>
      <c r="BH126" s="177"/>
      <c r="BI126" s="177"/>
      <c r="BJ126" s="177"/>
      <c r="BK126" s="177"/>
      <c r="BL126" s="177"/>
      <c r="BM126" s="177"/>
      <c r="BN126" s="177"/>
      <c r="BO126" s="177"/>
      <c r="BP126" s="177"/>
      <c r="BQ126" s="177"/>
      <c r="BR126" s="177"/>
      <c r="BS126" s="177"/>
      <c r="BT126" s="177"/>
      <c r="BU126" s="177"/>
    </row>
    <row r="127" s="174" customFormat="1" spans="1:73">
      <c r="A127" s="316"/>
      <c r="B127" s="316"/>
      <c r="C127" s="316"/>
      <c r="D127" s="317"/>
      <c r="E127" s="317"/>
      <c r="F127" s="317"/>
      <c r="G127" s="316"/>
      <c r="H127" s="316"/>
      <c r="I127" s="316"/>
      <c r="J127" s="316"/>
      <c r="K127" s="316"/>
      <c r="L127" s="316"/>
      <c r="M127" s="316"/>
      <c r="N127" s="316"/>
      <c r="O127" s="316"/>
      <c r="P127" s="316"/>
      <c r="Q127" s="316"/>
      <c r="R127" s="316"/>
      <c r="S127" s="316"/>
      <c r="T127" s="316"/>
      <c r="U127" s="316"/>
      <c r="V127" s="316"/>
      <c r="W127" s="316"/>
      <c r="X127" s="316"/>
      <c r="Y127" s="316"/>
      <c r="Z127" s="316"/>
      <c r="AA127" s="316"/>
      <c r="AB127" s="316"/>
      <c r="AC127" s="316"/>
      <c r="AD127" s="316"/>
      <c r="AE127" s="316"/>
      <c r="AF127" s="316"/>
      <c r="AG127" s="316"/>
      <c r="AH127" s="316"/>
      <c r="AI127" s="316"/>
      <c r="AJ127" s="176"/>
      <c r="AK127" s="176"/>
      <c r="AL127" s="176"/>
      <c r="BB127" s="176"/>
      <c r="BC127" s="176"/>
      <c r="BD127" s="176"/>
      <c r="BE127" s="176"/>
      <c r="BF127" s="176"/>
      <c r="BG127" s="177"/>
      <c r="BH127" s="177"/>
      <c r="BI127" s="177"/>
      <c r="BJ127" s="177"/>
      <c r="BK127" s="177"/>
      <c r="BL127" s="177"/>
      <c r="BM127" s="177"/>
      <c r="BN127" s="177"/>
      <c r="BO127" s="177"/>
      <c r="BP127" s="177"/>
      <c r="BQ127" s="177"/>
      <c r="BR127" s="177"/>
      <c r="BS127" s="177"/>
      <c r="BT127" s="177"/>
      <c r="BU127" s="177"/>
    </row>
    <row r="128" s="174" customFormat="1" spans="1:73">
      <c r="A128" s="316"/>
      <c r="B128" s="316"/>
      <c r="C128" s="316"/>
      <c r="D128" s="317"/>
      <c r="E128" s="317"/>
      <c r="F128" s="317"/>
      <c r="G128" s="316"/>
      <c r="H128" s="316"/>
      <c r="I128" s="316"/>
      <c r="J128" s="316"/>
      <c r="K128" s="316"/>
      <c r="L128" s="316"/>
      <c r="M128" s="316"/>
      <c r="N128" s="316"/>
      <c r="O128" s="316"/>
      <c r="P128" s="316"/>
      <c r="Q128" s="316"/>
      <c r="R128" s="316"/>
      <c r="S128" s="316"/>
      <c r="T128" s="316"/>
      <c r="U128" s="316"/>
      <c r="V128" s="316"/>
      <c r="W128" s="316"/>
      <c r="X128" s="316"/>
      <c r="Y128" s="316"/>
      <c r="Z128" s="316"/>
      <c r="AA128" s="316"/>
      <c r="AB128" s="316"/>
      <c r="AC128" s="316"/>
      <c r="AD128" s="316"/>
      <c r="AE128" s="316"/>
      <c r="AF128" s="316"/>
      <c r="AG128" s="316"/>
      <c r="AH128" s="316"/>
      <c r="AI128" s="316"/>
      <c r="AJ128" s="176"/>
      <c r="AK128" s="176"/>
      <c r="AL128" s="176"/>
      <c r="BB128" s="176"/>
      <c r="BC128" s="176"/>
      <c r="BD128" s="176"/>
      <c r="BE128" s="176"/>
      <c r="BF128" s="176"/>
      <c r="BG128" s="177"/>
      <c r="BH128" s="177"/>
      <c r="BI128" s="177"/>
      <c r="BJ128" s="177"/>
      <c r="BK128" s="177"/>
      <c r="BL128" s="177"/>
      <c r="BM128" s="177"/>
      <c r="BN128" s="177"/>
      <c r="BO128" s="177"/>
      <c r="BP128" s="177"/>
      <c r="BQ128" s="177"/>
      <c r="BR128" s="177"/>
      <c r="BS128" s="177"/>
      <c r="BT128" s="177"/>
      <c r="BU128" s="177"/>
    </row>
    <row r="129" s="174" customFormat="1" spans="1:73">
      <c r="A129" s="316"/>
      <c r="B129" s="316"/>
      <c r="C129" s="316"/>
      <c r="D129" s="317"/>
      <c r="E129" s="317"/>
      <c r="F129" s="317"/>
      <c r="G129" s="316"/>
      <c r="H129" s="316"/>
      <c r="I129" s="316"/>
      <c r="J129" s="316"/>
      <c r="K129" s="316"/>
      <c r="L129" s="316"/>
      <c r="M129" s="316"/>
      <c r="N129" s="316"/>
      <c r="O129" s="316"/>
      <c r="P129" s="316"/>
      <c r="Q129" s="316"/>
      <c r="R129" s="316"/>
      <c r="S129" s="316"/>
      <c r="T129" s="316"/>
      <c r="U129" s="316"/>
      <c r="V129" s="316"/>
      <c r="W129" s="316"/>
      <c r="X129" s="316"/>
      <c r="Y129" s="316"/>
      <c r="Z129" s="316"/>
      <c r="AA129" s="316"/>
      <c r="AB129" s="316"/>
      <c r="AC129" s="316"/>
      <c r="AD129" s="316"/>
      <c r="AE129" s="316"/>
      <c r="AF129" s="316"/>
      <c r="AG129" s="316"/>
      <c r="AH129" s="316"/>
      <c r="AI129" s="316"/>
      <c r="AJ129" s="176"/>
      <c r="AK129" s="176"/>
      <c r="AL129" s="176"/>
      <c r="BB129" s="176"/>
      <c r="BC129" s="176"/>
      <c r="BD129" s="176"/>
      <c r="BE129" s="176"/>
      <c r="BF129" s="176"/>
      <c r="BG129" s="177"/>
      <c r="BH129" s="177"/>
      <c r="BI129" s="177"/>
      <c r="BJ129" s="177"/>
      <c r="BK129" s="177"/>
      <c r="BL129" s="177"/>
      <c r="BM129" s="177"/>
      <c r="BN129" s="177"/>
      <c r="BO129" s="177"/>
      <c r="BP129" s="177"/>
      <c r="BQ129" s="177"/>
      <c r="BR129" s="177"/>
      <c r="BS129" s="177"/>
      <c r="BT129" s="177"/>
      <c r="BU129" s="177"/>
    </row>
    <row r="130" s="174" customFormat="1" spans="1:73">
      <c r="A130" s="316"/>
      <c r="B130" s="316"/>
      <c r="C130" s="316"/>
      <c r="D130" s="317"/>
      <c r="E130" s="317"/>
      <c r="F130" s="317"/>
      <c r="G130" s="316"/>
      <c r="H130" s="316"/>
      <c r="I130" s="316"/>
      <c r="J130" s="316"/>
      <c r="K130" s="316"/>
      <c r="L130" s="316"/>
      <c r="M130" s="316"/>
      <c r="N130" s="316"/>
      <c r="O130" s="316"/>
      <c r="P130" s="316"/>
      <c r="Q130" s="316"/>
      <c r="R130" s="316"/>
      <c r="S130" s="316"/>
      <c r="T130" s="316"/>
      <c r="U130" s="316"/>
      <c r="V130" s="316"/>
      <c r="W130" s="316"/>
      <c r="X130" s="316"/>
      <c r="Y130" s="316"/>
      <c r="Z130" s="316"/>
      <c r="AA130" s="316"/>
      <c r="AB130" s="316"/>
      <c r="AC130" s="316"/>
      <c r="AD130" s="316"/>
      <c r="AE130" s="316"/>
      <c r="AF130" s="316"/>
      <c r="AG130" s="316"/>
      <c r="AH130" s="316"/>
      <c r="AI130" s="316"/>
      <c r="AJ130" s="176"/>
      <c r="AK130" s="176"/>
      <c r="AL130" s="176"/>
      <c r="BB130" s="176"/>
      <c r="BC130" s="176"/>
      <c r="BD130" s="176"/>
      <c r="BE130" s="176"/>
      <c r="BF130" s="176"/>
      <c r="BG130" s="177"/>
      <c r="BH130" s="177"/>
      <c r="BI130" s="177"/>
      <c r="BJ130" s="177"/>
      <c r="BK130" s="177"/>
      <c r="BL130" s="177"/>
      <c r="BM130" s="177"/>
      <c r="BN130" s="177"/>
      <c r="BO130" s="177"/>
      <c r="BP130" s="177"/>
      <c r="BQ130" s="177"/>
      <c r="BR130" s="177"/>
      <c r="BS130" s="177"/>
      <c r="BT130" s="177"/>
      <c r="BU130" s="177"/>
    </row>
    <row r="131" s="174" customFormat="1" spans="1:73">
      <c r="A131" s="316"/>
      <c r="B131" s="316"/>
      <c r="C131" s="316"/>
      <c r="D131" s="317"/>
      <c r="E131" s="317"/>
      <c r="F131" s="317"/>
      <c r="G131" s="316"/>
      <c r="H131" s="316"/>
      <c r="I131" s="316"/>
      <c r="J131" s="316"/>
      <c r="K131" s="316"/>
      <c r="L131" s="316"/>
      <c r="M131" s="316"/>
      <c r="N131" s="316"/>
      <c r="O131" s="316"/>
      <c r="P131" s="316"/>
      <c r="Q131" s="316"/>
      <c r="R131" s="316"/>
      <c r="S131" s="316"/>
      <c r="T131" s="316"/>
      <c r="U131" s="316"/>
      <c r="V131" s="316"/>
      <c r="W131" s="316"/>
      <c r="X131" s="316"/>
      <c r="Y131" s="316"/>
      <c r="Z131" s="316"/>
      <c r="AA131" s="316"/>
      <c r="AB131" s="316"/>
      <c r="AC131" s="316"/>
      <c r="AD131" s="316"/>
      <c r="AE131" s="316"/>
      <c r="AF131" s="316"/>
      <c r="AG131" s="316"/>
      <c r="AH131" s="316"/>
      <c r="AI131" s="316"/>
      <c r="AJ131" s="176"/>
      <c r="AK131" s="176"/>
      <c r="AL131" s="176"/>
      <c r="BB131" s="176"/>
      <c r="BC131" s="176"/>
      <c r="BD131" s="176"/>
      <c r="BE131" s="176"/>
      <c r="BF131" s="176"/>
      <c r="BG131" s="177"/>
      <c r="BH131" s="177"/>
      <c r="BI131" s="177"/>
      <c r="BJ131" s="177"/>
      <c r="BK131" s="177"/>
      <c r="BL131" s="177"/>
      <c r="BM131" s="177"/>
      <c r="BN131" s="177"/>
      <c r="BO131" s="177"/>
      <c r="BP131" s="177"/>
      <c r="BQ131" s="177"/>
      <c r="BR131" s="177"/>
      <c r="BS131" s="177"/>
      <c r="BT131" s="177"/>
      <c r="BU131" s="177"/>
    </row>
    <row r="132" s="174" customFormat="1" spans="1:73">
      <c r="A132" s="316"/>
      <c r="B132" s="316"/>
      <c r="C132" s="316"/>
      <c r="D132" s="317"/>
      <c r="E132" s="317"/>
      <c r="F132" s="317"/>
      <c r="G132" s="316"/>
      <c r="H132" s="316"/>
      <c r="I132" s="316"/>
      <c r="J132" s="316"/>
      <c r="K132" s="316"/>
      <c r="L132" s="316"/>
      <c r="M132" s="316"/>
      <c r="N132" s="316"/>
      <c r="O132" s="316"/>
      <c r="P132" s="316"/>
      <c r="Q132" s="316"/>
      <c r="R132" s="316"/>
      <c r="S132" s="316"/>
      <c r="T132" s="316"/>
      <c r="U132" s="316"/>
      <c r="V132" s="316"/>
      <c r="W132" s="316"/>
      <c r="X132" s="316"/>
      <c r="Y132" s="316"/>
      <c r="Z132" s="316"/>
      <c r="AA132" s="316"/>
      <c r="AB132" s="316"/>
      <c r="AC132" s="316"/>
      <c r="AD132" s="316"/>
      <c r="AE132" s="316"/>
      <c r="AF132" s="316"/>
      <c r="AG132" s="316"/>
      <c r="AH132" s="316"/>
      <c r="AI132" s="316"/>
      <c r="AJ132" s="176"/>
      <c r="AK132" s="176"/>
      <c r="AL132" s="176"/>
      <c r="BB132" s="176"/>
      <c r="BC132" s="176"/>
      <c r="BD132" s="176"/>
      <c r="BE132" s="176"/>
      <c r="BF132" s="176"/>
      <c r="BG132" s="177"/>
      <c r="BH132" s="177"/>
      <c r="BI132" s="177"/>
      <c r="BJ132" s="177"/>
      <c r="BK132" s="177"/>
      <c r="BL132" s="177"/>
      <c r="BM132" s="177"/>
      <c r="BN132" s="177"/>
      <c r="BO132" s="177"/>
      <c r="BP132" s="177"/>
      <c r="BQ132" s="177"/>
      <c r="BR132" s="177"/>
      <c r="BS132" s="177"/>
      <c r="BT132" s="177"/>
      <c r="BU132" s="177"/>
    </row>
    <row r="133" s="174" customFormat="1" spans="1:73">
      <c r="A133" s="316"/>
      <c r="B133" s="316"/>
      <c r="C133" s="316"/>
      <c r="D133" s="317"/>
      <c r="E133" s="317"/>
      <c r="F133" s="317"/>
      <c r="G133" s="316"/>
      <c r="H133" s="316"/>
      <c r="I133" s="316"/>
      <c r="J133" s="316"/>
      <c r="K133" s="316"/>
      <c r="L133" s="316"/>
      <c r="M133" s="316"/>
      <c r="N133" s="316"/>
      <c r="O133" s="316"/>
      <c r="P133" s="316"/>
      <c r="Q133" s="316"/>
      <c r="R133" s="316"/>
      <c r="S133" s="316"/>
      <c r="T133" s="316"/>
      <c r="U133" s="316"/>
      <c r="V133" s="316"/>
      <c r="W133" s="316"/>
      <c r="X133" s="316"/>
      <c r="Y133" s="316"/>
      <c r="Z133" s="316"/>
      <c r="AA133" s="316"/>
      <c r="AB133" s="316"/>
      <c r="AC133" s="316"/>
      <c r="AD133" s="316"/>
      <c r="AE133" s="316"/>
      <c r="AF133" s="316"/>
      <c r="AG133" s="316"/>
      <c r="AH133" s="316"/>
      <c r="AI133" s="316"/>
      <c r="AJ133" s="176"/>
      <c r="AK133" s="176"/>
      <c r="AL133" s="176"/>
      <c r="BB133" s="176"/>
      <c r="BC133" s="176"/>
      <c r="BD133" s="176"/>
      <c r="BE133" s="176"/>
      <c r="BF133" s="176"/>
      <c r="BG133" s="177"/>
      <c r="BH133" s="177"/>
      <c r="BI133" s="177"/>
      <c r="BJ133" s="177"/>
      <c r="BK133" s="177"/>
      <c r="BL133" s="177"/>
      <c r="BM133" s="177"/>
      <c r="BN133" s="177"/>
      <c r="BO133" s="177"/>
      <c r="BP133" s="177"/>
      <c r="BQ133" s="177"/>
      <c r="BR133" s="177"/>
      <c r="BS133" s="177"/>
      <c r="BT133" s="177"/>
      <c r="BU133" s="177"/>
    </row>
    <row r="134" s="174" customFormat="1" spans="1:73">
      <c r="A134" s="316"/>
      <c r="B134" s="316"/>
      <c r="C134" s="316"/>
      <c r="D134" s="317"/>
      <c r="E134" s="317"/>
      <c r="F134" s="317"/>
      <c r="G134" s="316"/>
      <c r="H134" s="316"/>
      <c r="I134" s="316"/>
      <c r="J134" s="316"/>
      <c r="K134" s="316"/>
      <c r="L134" s="316"/>
      <c r="M134" s="316"/>
      <c r="N134" s="316"/>
      <c r="O134" s="316"/>
      <c r="P134" s="316"/>
      <c r="Q134" s="316"/>
      <c r="R134" s="316"/>
      <c r="S134" s="316"/>
      <c r="T134" s="316"/>
      <c r="U134" s="316"/>
      <c r="V134" s="316"/>
      <c r="W134" s="316"/>
      <c r="X134" s="316"/>
      <c r="Y134" s="316"/>
      <c r="Z134" s="316"/>
      <c r="AA134" s="316"/>
      <c r="AB134" s="316"/>
      <c r="AC134" s="316"/>
      <c r="AD134" s="316"/>
      <c r="AE134" s="316"/>
      <c r="AF134" s="316"/>
      <c r="AG134" s="316"/>
      <c r="AH134" s="316"/>
      <c r="AI134" s="316"/>
      <c r="AJ134" s="176"/>
      <c r="AK134" s="176"/>
      <c r="AL134" s="176"/>
      <c r="BB134" s="176"/>
      <c r="BC134" s="176"/>
      <c r="BD134" s="176"/>
      <c r="BE134" s="176"/>
      <c r="BF134" s="176"/>
      <c r="BG134" s="177"/>
      <c r="BH134" s="177"/>
      <c r="BI134" s="177"/>
      <c r="BJ134" s="177"/>
      <c r="BK134" s="177"/>
      <c r="BL134" s="177"/>
      <c r="BM134" s="177"/>
      <c r="BN134" s="177"/>
      <c r="BO134" s="177"/>
      <c r="BP134" s="177"/>
      <c r="BQ134" s="177"/>
      <c r="BR134" s="177"/>
      <c r="BS134" s="177"/>
      <c r="BT134" s="177"/>
      <c r="BU134" s="177"/>
    </row>
    <row r="135" s="174" customFormat="1" spans="1:73">
      <c r="A135" s="316"/>
      <c r="B135" s="316"/>
      <c r="C135" s="316"/>
      <c r="D135" s="317"/>
      <c r="E135" s="317"/>
      <c r="F135" s="317"/>
      <c r="G135" s="316"/>
      <c r="H135" s="316"/>
      <c r="I135" s="316"/>
      <c r="J135" s="316"/>
      <c r="K135" s="316"/>
      <c r="L135" s="316"/>
      <c r="M135" s="316"/>
      <c r="N135" s="316"/>
      <c r="O135" s="316"/>
      <c r="P135" s="316"/>
      <c r="Q135" s="316"/>
      <c r="R135" s="316"/>
      <c r="S135" s="316"/>
      <c r="T135" s="316"/>
      <c r="U135" s="316"/>
      <c r="V135" s="316"/>
      <c r="W135" s="316"/>
      <c r="X135" s="316"/>
      <c r="Y135" s="316"/>
      <c r="Z135" s="316"/>
      <c r="AA135" s="316"/>
      <c r="AB135" s="316"/>
      <c r="AC135" s="316"/>
      <c r="AD135" s="316"/>
      <c r="AE135" s="316"/>
      <c r="AF135" s="316"/>
      <c r="AG135" s="316"/>
      <c r="AH135" s="316"/>
      <c r="AI135" s="316"/>
      <c r="AJ135" s="176"/>
      <c r="AK135" s="176"/>
      <c r="AL135" s="176"/>
      <c r="BB135" s="176"/>
      <c r="BC135" s="176"/>
      <c r="BD135" s="176"/>
      <c r="BE135" s="176"/>
      <c r="BF135" s="176"/>
      <c r="BG135" s="177"/>
      <c r="BH135" s="177"/>
      <c r="BI135" s="177"/>
      <c r="BJ135" s="177"/>
      <c r="BK135" s="177"/>
      <c r="BL135" s="177"/>
      <c r="BM135" s="177"/>
      <c r="BN135" s="177"/>
      <c r="BO135" s="177"/>
      <c r="BP135" s="177"/>
      <c r="BQ135" s="177"/>
      <c r="BR135" s="177"/>
      <c r="BS135" s="177"/>
      <c r="BT135" s="177"/>
      <c r="BU135" s="177"/>
    </row>
    <row r="136" s="174" customFormat="1" spans="1:73">
      <c r="A136" s="316"/>
      <c r="B136" s="316"/>
      <c r="C136" s="316"/>
      <c r="D136" s="317"/>
      <c r="E136" s="317"/>
      <c r="F136" s="317"/>
      <c r="G136" s="316"/>
      <c r="H136" s="316"/>
      <c r="I136" s="316"/>
      <c r="J136" s="316"/>
      <c r="K136" s="316"/>
      <c r="L136" s="316"/>
      <c r="M136" s="316"/>
      <c r="N136" s="316"/>
      <c r="O136" s="316"/>
      <c r="P136" s="316"/>
      <c r="Q136" s="316"/>
      <c r="R136" s="316"/>
      <c r="S136" s="316"/>
      <c r="T136" s="316"/>
      <c r="U136" s="316"/>
      <c r="V136" s="316"/>
      <c r="W136" s="316"/>
      <c r="X136" s="316"/>
      <c r="Y136" s="316"/>
      <c r="Z136" s="316"/>
      <c r="AA136" s="316"/>
      <c r="AB136" s="316"/>
      <c r="AC136" s="316"/>
      <c r="AD136" s="316"/>
      <c r="AE136" s="316"/>
      <c r="AF136" s="316"/>
      <c r="AG136" s="316"/>
      <c r="AH136" s="316"/>
      <c r="AI136" s="316"/>
      <c r="AJ136" s="176"/>
      <c r="AK136" s="176"/>
      <c r="AL136" s="176"/>
      <c r="BB136" s="176"/>
      <c r="BC136" s="176"/>
      <c r="BD136" s="176"/>
      <c r="BE136" s="176"/>
      <c r="BF136" s="176"/>
      <c r="BG136" s="177"/>
      <c r="BH136" s="177"/>
      <c r="BI136" s="177"/>
      <c r="BJ136" s="177"/>
      <c r="BK136" s="177"/>
      <c r="BL136" s="177"/>
      <c r="BM136" s="177"/>
      <c r="BN136" s="177"/>
      <c r="BO136" s="177"/>
      <c r="BP136" s="177"/>
      <c r="BQ136" s="177"/>
      <c r="BR136" s="177"/>
      <c r="BS136" s="177"/>
      <c r="BT136" s="177"/>
      <c r="BU136" s="177"/>
    </row>
    <row r="137" s="174" customFormat="1" spans="1:73">
      <c r="A137" s="316"/>
      <c r="B137" s="316"/>
      <c r="C137" s="316"/>
      <c r="D137" s="317"/>
      <c r="E137" s="317"/>
      <c r="F137" s="317"/>
      <c r="G137" s="316"/>
      <c r="H137" s="316"/>
      <c r="I137" s="316"/>
      <c r="J137" s="316"/>
      <c r="K137" s="316"/>
      <c r="L137" s="316"/>
      <c r="M137" s="316"/>
      <c r="N137" s="316"/>
      <c r="O137" s="316"/>
      <c r="P137" s="316"/>
      <c r="Q137" s="316"/>
      <c r="R137" s="316"/>
      <c r="S137" s="316"/>
      <c r="T137" s="316"/>
      <c r="U137" s="316"/>
      <c r="V137" s="316"/>
      <c r="W137" s="316"/>
      <c r="X137" s="316"/>
      <c r="Y137" s="316"/>
      <c r="Z137" s="316"/>
      <c r="AA137" s="316"/>
      <c r="AB137" s="316"/>
      <c r="AC137" s="316"/>
      <c r="AD137" s="316"/>
      <c r="AE137" s="316"/>
      <c r="AF137" s="316"/>
      <c r="AG137" s="316"/>
      <c r="AH137" s="316"/>
      <c r="AI137" s="316"/>
      <c r="AJ137" s="176"/>
      <c r="AK137" s="176"/>
      <c r="AL137" s="176"/>
      <c r="BB137" s="176"/>
      <c r="BC137" s="176"/>
      <c r="BD137" s="176"/>
      <c r="BE137" s="176"/>
      <c r="BF137" s="176"/>
      <c r="BG137" s="177"/>
      <c r="BH137" s="177"/>
      <c r="BI137" s="177"/>
      <c r="BJ137" s="177"/>
      <c r="BK137" s="177"/>
      <c r="BL137" s="177"/>
      <c r="BM137" s="177"/>
      <c r="BN137" s="177"/>
      <c r="BO137" s="177"/>
      <c r="BP137" s="177"/>
      <c r="BQ137" s="177"/>
      <c r="BR137" s="177"/>
      <c r="BS137" s="177"/>
      <c r="BT137" s="177"/>
      <c r="BU137" s="177"/>
    </row>
    <row r="138" s="174" customFormat="1" spans="1:73">
      <c r="A138" s="316"/>
      <c r="B138" s="316"/>
      <c r="C138" s="316"/>
      <c r="D138" s="317"/>
      <c r="E138" s="317"/>
      <c r="F138" s="317"/>
      <c r="G138" s="316"/>
      <c r="H138" s="316"/>
      <c r="I138" s="316"/>
      <c r="J138" s="316"/>
      <c r="K138" s="316"/>
      <c r="L138" s="316"/>
      <c r="M138" s="316"/>
      <c r="N138" s="316"/>
      <c r="O138" s="316"/>
      <c r="P138" s="316"/>
      <c r="Q138" s="316"/>
      <c r="R138" s="316"/>
      <c r="S138" s="316"/>
      <c r="T138" s="316"/>
      <c r="U138" s="316"/>
      <c r="V138" s="316"/>
      <c r="W138" s="316"/>
      <c r="X138" s="316"/>
      <c r="Y138" s="316"/>
      <c r="Z138" s="316"/>
      <c r="AA138" s="316"/>
      <c r="AB138" s="316"/>
      <c r="AC138" s="316"/>
      <c r="AD138" s="316"/>
      <c r="AE138" s="316"/>
      <c r="AF138" s="316"/>
      <c r="AG138" s="316"/>
      <c r="AH138" s="316"/>
      <c r="AI138" s="316"/>
      <c r="AJ138" s="176"/>
      <c r="AK138" s="176"/>
      <c r="AL138" s="176"/>
      <c r="BB138" s="176"/>
      <c r="BC138" s="176"/>
      <c r="BD138" s="176"/>
      <c r="BE138" s="176"/>
      <c r="BF138" s="176"/>
      <c r="BG138" s="177"/>
      <c r="BH138" s="177"/>
      <c r="BI138" s="177"/>
      <c r="BJ138" s="177"/>
      <c r="BK138" s="177"/>
      <c r="BL138" s="177"/>
      <c r="BM138" s="177"/>
      <c r="BN138" s="177"/>
      <c r="BO138" s="177"/>
      <c r="BP138" s="177"/>
      <c r="BQ138" s="177"/>
      <c r="BR138" s="177"/>
      <c r="BS138" s="177"/>
      <c r="BT138" s="177"/>
      <c r="BU138" s="177"/>
    </row>
    <row r="139" s="174" customFormat="1" spans="1:73">
      <c r="A139" s="316"/>
      <c r="B139" s="316"/>
      <c r="C139" s="316"/>
      <c r="D139" s="317"/>
      <c r="E139" s="317"/>
      <c r="F139" s="317"/>
      <c r="G139" s="316"/>
      <c r="H139" s="316"/>
      <c r="I139" s="316"/>
      <c r="J139" s="316"/>
      <c r="K139" s="316"/>
      <c r="L139" s="316"/>
      <c r="M139" s="316"/>
      <c r="N139" s="316"/>
      <c r="O139" s="316"/>
      <c r="P139" s="316"/>
      <c r="Q139" s="316"/>
      <c r="R139" s="316"/>
      <c r="S139" s="316"/>
      <c r="T139" s="316"/>
      <c r="U139" s="316"/>
      <c r="V139" s="316"/>
      <c r="W139" s="316"/>
      <c r="X139" s="316"/>
      <c r="Y139" s="316"/>
      <c r="Z139" s="316"/>
      <c r="AA139" s="316"/>
      <c r="AB139" s="316"/>
      <c r="AC139" s="316"/>
      <c r="AD139" s="316"/>
      <c r="AE139" s="316"/>
      <c r="AF139" s="316"/>
      <c r="AG139" s="316"/>
      <c r="AH139" s="316"/>
      <c r="AI139" s="316"/>
      <c r="AJ139" s="176"/>
      <c r="AK139" s="176"/>
      <c r="AL139" s="176"/>
      <c r="BB139" s="176"/>
      <c r="BC139" s="176"/>
      <c r="BD139" s="176"/>
      <c r="BE139" s="176"/>
      <c r="BF139" s="176"/>
      <c r="BG139" s="177"/>
      <c r="BH139" s="177"/>
      <c r="BI139" s="177"/>
      <c r="BJ139" s="177"/>
      <c r="BK139" s="177"/>
      <c r="BL139" s="177"/>
      <c r="BM139" s="177"/>
      <c r="BN139" s="177"/>
      <c r="BO139" s="177"/>
      <c r="BP139" s="177"/>
      <c r="BQ139" s="177"/>
      <c r="BR139" s="177"/>
      <c r="BS139" s="177"/>
      <c r="BT139" s="177"/>
      <c r="BU139" s="177"/>
    </row>
    <row r="140" s="174" customFormat="1" spans="1:73">
      <c r="A140" s="316"/>
      <c r="B140" s="316"/>
      <c r="C140" s="316"/>
      <c r="D140" s="317"/>
      <c r="E140" s="317"/>
      <c r="F140" s="317"/>
      <c r="G140" s="316"/>
      <c r="H140" s="316"/>
      <c r="I140" s="316"/>
      <c r="J140" s="316"/>
      <c r="K140" s="316"/>
      <c r="L140" s="316"/>
      <c r="M140" s="316"/>
      <c r="N140" s="316"/>
      <c r="O140" s="316"/>
      <c r="P140" s="316"/>
      <c r="Q140" s="316"/>
      <c r="R140" s="316"/>
      <c r="S140" s="316"/>
      <c r="T140" s="316"/>
      <c r="U140" s="316"/>
      <c r="V140" s="316"/>
      <c r="W140" s="316"/>
      <c r="X140" s="316"/>
      <c r="Y140" s="316"/>
      <c r="Z140" s="316"/>
      <c r="AA140" s="316"/>
      <c r="AB140" s="316"/>
      <c r="AC140" s="316"/>
      <c r="AD140" s="316"/>
      <c r="AE140" s="316"/>
      <c r="AF140" s="316"/>
      <c r="AG140" s="316"/>
      <c r="AH140" s="316"/>
      <c r="AI140" s="316"/>
      <c r="AJ140" s="176"/>
      <c r="AK140" s="176"/>
      <c r="AL140" s="176"/>
      <c r="BB140" s="176"/>
      <c r="BC140" s="176"/>
      <c r="BD140" s="176"/>
      <c r="BE140" s="176"/>
      <c r="BF140" s="176"/>
      <c r="BG140" s="177"/>
      <c r="BH140" s="177"/>
      <c r="BI140" s="177"/>
      <c r="BJ140" s="177"/>
      <c r="BK140" s="177"/>
      <c r="BL140" s="177"/>
      <c r="BM140" s="177"/>
      <c r="BN140" s="177"/>
      <c r="BO140" s="177"/>
      <c r="BP140" s="177"/>
      <c r="BQ140" s="177"/>
      <c r="BR140" s="177"/>
      <c r="BS140" s="177"/>
      <c r="BT140" s="177"/>
      <c r="BU140" s="177"/>
    </row>
    <row r="141" s="174" customFormat="1" spans="1:73">
      <c r="A141" s="316"/>
      <c r="B141" s="316"/>
      <c r="C141" s="316"/>
      <c r="D141" s="317"/>
      <c r="E141" s="317"/>
      <c r="F141" s="317"/>
      <c r="G141" s="316"/>
      <c r="H141" s="316"/>
      <c r="I141" s="316"/>
      <c r="J141" s="316"/>
      <c r="K141" s="316"/>
      <c r="L141" s="316"/>
      <c r="M141" s="316"/>
      <c r="N141" s="316"/>
      <c r="O141" s="316"/>
      <c r="P141" s="316"/>
      <c r="Q141" s="316"/>
      <c r="R141" s="316"/>
      <c r="S141" s="316"/>
      <c r="T141" s="316"/>
      <c r="U141" s="316"/>
      <c r="V141" s="316"/>
      <c r="W141" s="316"/>
      <c r="X141" s="316"/>
      <c r="Y141" s="316"/>
      <c r="Z141" s="316"/>
      <c r="AA141" s="316"/>
      <c r="AB141" s="316"/>
      <c r="AC141" s="316"/>
      <c r="AD141" s="316"/>
      <c r="AE141" s="316"/>
      <c r="AF141" s="316"/>
      <c r="AG141" s="316"/>
      <c r="AH141" s="316"/>
      <c r="AI141" s="316"/>
      <c r="AJ141" s="176"/>
      <c r="AK141" s="176"/>
      <c r="AL141" s="176"/>
      <c r="BB141" s="176"/>
      <c r="BC141" s="176"/>
      <c r="BD141" s="176"/>
      <c r="BE141" s="176"/>
      <c r="BF141" s="176"/>
      <c r="BG141" s="177"/>
      <c r="BH141" s="177"/>
      <c r="BI141" s="177"/>
      <c r="BJ141" s="177"/>
      <c r="BK141" s="177"/>
      <c r="BL141" s="177"/>
      <c r="BM141" s="177"/>
      <c r="BN141" s="177"/>
      <c r="BO141" s="177"/>
      <c r="BP141" s="177"/>
      <c r="BQ141" s="177"/>
      <c r="BR141" s="177"/>
      <c r="BS141" s="177"/>
      <c r="BT141" s="177"/>
      <c r="BU141" s="177"/>
    </row>
    <row r="142" s="174" customFormat="1" spans="1:73">
      <c r="A142" s="316"/>
      <c r="B142" s="316"/>
      <c r="C142" s="316"/>
      <c r="D142" s="317"/>
      <c r="E142" s="317"/>
      <c r="F142" s="317"/>
      <c r="G142" s="316"/>
      <c r="H142" s="316"/>
      <c r="I142" s="316"/>
      <c r="J142" s="316"/>
      <c r="K142" s="316"/>
      <c r="L142" s="316"/>
      <c r="M142" s="316"/>
      <c r="N142" s="316"/>
      <c r="O142" s="316"/>
      <c r="P142" s="316"/>
      <c r="Q142" s="316"/>
      <c r="R142" s="316"/>
      <c r="S142" s="316"/>
      <c r="T142" s="316"/>
      <c r="U142" s="316"/>
      <c r="V142" s="316"/>
      <c r="W142" s="316"/>
      <c r="X142" s="316"/>
      <c r="Y142" s="316"/>
      <c r="Z142" s="316"/>
      <c r="AA142" s="316"/>
      <c r="AB142" s="316"/>
      <c r="AC142" s="316"/>
      <c r="AD142" s="316"/>
      <c r="AE142" s="316"/>
      <c r="AF142" s="316"/>
      <c r="AG142" s="316"/>
      <c r="AH142" s="316"/>
      <c r="AI142" s="316"/>
      <c r="AJ142" s="176"/>
      <c r="AK142" s="176"/>
      <c r="AL142" s="176"/>
      <c r="BB142" s="176"/>
      <c r="BC142" s="176"/>
      <c r="BD142" s="176"/>
      <c r="BE142" s="176"/>
      <c r="BF142" s="176"/>
      <c r="BG142" s="177"/>
      <c r="BH142" s="177"/>
      <c r="BI142" s="177"/>
      <c r="BJ142" s="177"/>
      <c r="BK142" s="177"/>
      <c r="BL142" s="177"/>
      <c r="BM142" s="177"/>
      <c r="BN142" s="177"/>
      <c r="BO142" s="177"/>
      <c r="BP142" s="177"/>
      <c r="BQ142" s="177"/>
      <c r="BR142" s="177"/>
      <c r="BS142" s="177"/>
      <c r="BT142" s="177"/>
      <c r="BU142" s="177"/>
    </row>
    <row r="143" s="174" customFormat="1" spans="1:73">
      <c r="A143" s="316"/>
      <c r="B143" s="316"/>
      <c r="C143" s="316"/>
      <c r="D143" s="317"/>
      <c r="E143" s="317"/>
      <c r="F143" s="317"/>
      <c r="G143" s="316"/>
      <c r="H143" s="316"/>
      <c r="I143" s="316"/>
      <c r="J143" s="316"/>
      <c r="K143" s="316"/>
      <c r="L143" s="316"/>
      <c r="M143" s="316"/>
      <c r="N143" s="316"/>
      <c r="O143" s="316"/>
      <c r="P143" s="316"/>
      <c r="Q143" s="316"/>
      <c r="R143" s="316"/>
      <c r="S143" s="316"/>
      <c r="T143" s="316"/>
      <c r="U143" s="316"/>
      <c r="V143" s="316"/>
      <c r="W143" s="316"/>
      <c r="X143" s="316"/>
      <c r="Y143" s="316"/>
      <c r="Z143" s="316"/>
      <c r="AA143" s="316"/>
      <c r="AB143" s="316"/>
      <c r="AC143" s="316"/>
      <c r="AD143" s="316"/>
      <c r="AE143" s="316"/>
      <c r="AF143" s="316"/>
      <c r="AG143" s="316"/>
      <c r="AH143" s="316"/>
      <c r="AI143" s="316"/>
      <c r="AJ143" s="176"/>
      <c r="AK143" s="176"/>
      <c r="AL143" s="176"/>
      <c r="BB143" s="176"/>
      <c r="BC143" s="176"/>
      <c r="BD143" s="176"/>
      <c r="BE143" s="176"/>
      <c r="BF143" s="176"/>
      <c r="BG143" s="177"/>
      <c r="BH143" s="177"/>
      <c r="BI143" s="177"/>
      <c r="BJ143" s="177"/>
      <c r="BK143" s="177"/>
      <c r="BL143" s="177"/>
      <c r="BM143" s="177"/>
      <c r="BN143" s="177"/>
      <c r="BO143" s="177"/>
      <c r="BP143" s="177"/>
      <c r="BQ143" s="177"/>
      <c r="BR143" s="177"/>
      <c r="BS143" s="177"/>
      <c r="BT143" s="177"/>
      <c r="BU143" s="177"/>
    </row>
    <row r="144" s="174" customFormat="1" spans="1:73">
      <c r="A144" s="316"/>
      <c r="B144" s="316"/>
      <c r="C144" s="316"/>
      <c r="D144" s="317"/>
      <c r="E144" s="317"/>
      <c r="F144" s="317"/>
      <c r="G144" s="316"/>
      <c r="H144" s="316"/>
      <c r="I144" s="316"/>
      <c r="J144" s="316"/>
      <c r="K144" s="316"/>
      <c r="L144" s="316"/>
      <c r="M144" s="316"/>
      <c r="N144" s="316"/>
      <c r="O144" s="316"/>
      <c r="P144" s="316"/>
      <c r="Q144" s="316"/>
      <c r="R144" s="316"/>
      <c r="S144" s="316"/>
      <c r="T144" s="316"/>
      <c r="U144" s="316"/>
      <c r="V144" s="316"/>
      <c r="W144" s="316"/>
      <c r="X144" s="316"/>
      <c r="Y144" s="316"/>
      <c r="Z144" s="316"/>
      <c r="AA144" s="316"/>
      <c r="AB144" s="316"/>
      <c r="AC144" s="316"/>
      <c r="AD144" s="316"/>
      <c r="AE144" s="316"/>
      <c r="AF144" s="316"/>
      <c r="AG144" s="316"/>
      <c r="AH144" s="316"/>
      <c r="AI144" s="316"/>
      <c r="AJ144" s="176"/>
      <c r="AK144" s="176"/>
      <c r="AL144" s="176"/>
      <c r="BB144" s="176"/>
      <c r="BC144" s="176"/>
      <c r="BD144" s="176"/>
      <c r="BE144" s="176"/>
      <c r="BF144" s="176"/>
      <c r="BG144" s="177"/>
      <c r="BH144" s="177"/>
      <c r="BI144" s="177"/>
      <c r="BJ144" s="177"/>
      <c r="BK144" s="177"/>
      <c r="BL144" s="177"/>
      <c r="BM144" s="177"/>
      <c r="BN144" s="177"/>
      <c r="BO144" s="177"/>
      <c r="BP144" s="177"/>
      <c r="BQ144" s="177"/>
      <c r="BR144" s="177"/>
      <c r="BS144" s="177"/>
      <c r="BT144" s="177"/>
      <c r="BU144" s="177"/>
    </row>
    <row r="145" s="174" customFormat="1" spans="1:73">
      <c r="A145" s="316"/>
      <c r="B145" s="316"/>
      <c r="C145" s="316"/>
      <c r="D145" s="317"/>
      <c r="E145" s="317"/>
      <c r="F145" s="317"/>
      <c r="G145" s="316"/>
      <c r="H145" s="316"/>
      <c r="I145" s="316"/>
      <c r="J145" s="316"/>
      <c r="K145" s="316"/>
      <c r="L145" s="316"/>
      <c r="M145" s="316"/>
      <c r="N145" s="316"/>
      <c r="O145" s="316"/>
      <c r="P145" s="316"/>
      <c r="Q145" s="316"/>
      <c r="R145" s="316"/>
      <c r="S145" s="316"/>
      <c r="T145" s="316"/>
      <c r="U145" s="316"/>
      <c r="V145" s="316"/>
      <c r="W145" s="316"/>
      <c r="X145" s="316"/>
      <c r="Y145" s="316"/>
      <c r="Z145" s="316"/>
      <c r="AA145" s="316"/>
      <c r="AB145" s="316"/>
      <c r="AC145" s="316"/>
      <c r="AD145" s="316"/>
      <c r="AE145" s="316"/>
      <c r="AF145" s="316"/>
      <c r="AG145" s="316"/>
      <c r="AH145" s="316"/>
      <c r="AI145" s="316"/>
      <c r="AJ145" s="176"/>
      <c r="AK145" s="176"/>
      <c r="AL145" s="176"/>
      <c r="BB145" s="176"/>
      <c r="BC145" s="176"/>
      <c r="BD145" s="176"/>
      <c r="BE145" s="176"/>
      <c r="BF145" s="176"/>
      <c r="BG145" s="177"/>
      <c r="BH145" s="177"/>
      <c r="BI145" s="177"/>
      <c r="BJ145" s="177"/>
      <c r="BK145" s="177"/>
      <c r="BL145" s="177"/>
      <c r="BM145" s="177"/>
      <c r="BN145" s="177"/>
      <c r="BO145" s="177"/>
      <c r="BP145" s="177"/>
      <c r="BQ145" s="177"/>
      <c r="BR145" s="177"/>
      <c r="BS145" s="177"/>
      <c r="BT145" s="177"/>
      <c r="BU145" s="177"/>
    </row>
    <row r="146" s="174" customFormat="1" spans="1:73">
      <c r="A146" s="316"/>
      <c r="B146" s="316"/>
      <c r="C146" s="316"/>
      <c r="D146" s="317"/>
      <c r="E146" s="317"/>
      <c r="F146" s="317"/>
      <c r="G146" s="316"/>
      <c r="H146" s="316"/>
      <c r="I146" s="316"/>
      <c r="J146" s="316"/>
      <c r="K146" s="316"/>
      <c r="L146" s="316"/>
      <c r="M146" s="316"/>
      <c r="N146" s="316"/>
      <c r="O146" s="316"/>
      <c r="P146" s="316"/>
      <c r="Q146" s="316"/>
      <c r="R146" s="316"/>
      <c r="S146" s="316"/>
      <c r="T146" s="316"/>
      <c r="U146" s="316"/>
      <c r="V146" s="316"/>
      <c r="W146" s="316"/>
      <c r="X146" s="316"/>
      <c r="Y146" s="316"/>
      <c r="Z146" s="316"/>
      <c r="AA146" s="316"/>
      <c r="AB146" s="316"/>
      <c r="AC146" s="316"/>
      <c r="AD146" s="316"/>
      <c r="AE146" s="316"/>
      <c r="AF146" s="316"/>
      <c r="AG146" s="316"/>
      <c r="AH146" s="316"/>
      <c r="AI146" s="316"/>
      <c r="AJ146" s="176"/>
      <c r="AK146" s="176"/>
      <c r="AL146" s="176"/>
      <c r="BB146" s="176"/>
      <c r="BC146" s="176"/>
      <c r="BD146" s="176"/>
      <c r="BE146" s="176"/>
      <c r="BF146" s="176"/>
      <c r="BG146" s="177"/>
      <c r="BH146" s="177"/>
      <c r="BI146" s="177"/>
      <c r="BJ146" s="177"/>
      <c r="BK146" s="177"/>
      <c r="BL146" s="177"/>
      <c r="BM146" s="177"/>
      <c r="BN146" s="177"/>
      <c r="BO146" s="177"/>
      <c r="BP146" s="177"/>
      <c r="BQ146" s="177"/>
      <c r="BR146" s="177"/>
      <c r="BS146" s="177"/>
      <c r="BT146" s="177"/>
      <c r="BU146" s="177"/>
    </row>
    <row r="147" s="174" customFormat="1" spans="1:73">
      <c r="A147" s="316"/>
      <c r="B147" s="316"/>
      <c r="C147" s="316"/>
      <c r="D147" s="317"/>
      <c r="E147" s="317"/>
      <c r="F147" s="317"/>
      <c r="G147" s="316"/>
      <c r="H147" s="316"/>
      <c r="I147" s="316"/>
      <c r="J147" s="316"/>
      <c r="K147" s="316"/>
      <c r="L147" s="316"/>
      <c r="M147" s="316"/>
      <c r="N147" s="316"/>
      <c r="O147" s="316"/>
      <c r="P147" s="316"/>
      <c r="Q147" s="316"/>
      <c r="R147" s="316"/>
      <c r="S147" s="316"/>
      <c r="T147" s="316"/>
      <c r="U147" s="316"/>
      <c r="V147" s="316"/>
      <c r="W147" s="316"/>
      <c r="X147" s="316"/>
      <c r="Y147" s="316"/>
      <c r="Z147" s="316"/>
      <c r="AA147" s="316"/>
      <c r="AB147" s="316"/>
      <c r="AC147" s="316"/>
      <c r="AD147" s="316"/>
      <c r="AE147" s="316"/>
      <c r="AF147" s="316"/>
      <c r="AG147" s="316"/>
      <c r="AH147" s="316"/>
      <c r="AI147" s="316"/>
      <c r="AJ147" s="176"/>
      <c r="AK147" s="176"/>
      <c r="AL147" s="176"/>
      <c r="BB147" s="176"/>
      <c r="BC147" s="176"/>
      <c r="BD147" s="176"/>
      <c r="BE147" s="176"/>
      <c r="BF147" s="176"/>
      <c r="BG147" s="177"/>
      <c r="BH147" s="177"/>
      <c r="BI147" s="177"/>
      <c r="BJ147" s="177"/>
      <c r="BK147" s="177"/>
      <c r="BL147" s="177"/>
      <c r="BM147" s="177"/>
      <c r="BN147" s="177"/>
      <c r="BO147" s="177"/>
      <c r="BP147" s="177"/>
      <c r="BQ147" s="177"/>
      <c r="BR147" s="177"/>
      <c r="BS147" s="177"/>
      <c r="BT147" s="177"/>
      <c r="BU147" s="177"/>
    </row>
    <row r="148" s="174" customFormat="1" spans="1:73">
      <c r="A148" s="316"/>
      <c r="B148" s="316"/>
      <c r="C148" s="316"/>
      <c r="D148" s="317"/>
      <c r="E148" s="317"/>
      <c r="F148" s="317"/>
      <c r="G148" s="316"/>
      <c r="H148" s="316"/>
      <c r="I148" s="316"/>
      <c r="J148" s="316"/>
      <c r="K148" s="316"/>
      <c r="L148" s="316"/>
      <c r="M148" s="316"/>
      <c r="N148" s="316"/>
      <c r="O148" s="316"/>
      <c r="P148" s="316"/>
      <c r="Q148" s="316"/>
      <c r="R148" s="316"/>
      <c r="S148" s="316"/>
      <c r="T148" s="316"/>
      <c r="U148" s="316"/>
      <c r="V148" s="316"/>
      <c r="W148" s="316"/>
      <c r="X148" s="316"/>
      <c r="Y148" s="316"/>
      <c r="Z148" s="316"/>
      <c r="AA148" s="316"/>
      <c r="AB148" s="316"/>
      <c r="AC148" s="316"/>
      <c r="AD148" s="316"/>
      <c r="AE148" s="316"/>
      <c r="AF148" s="316"/>
      <c r="AG148" s="316"/>
      <c r="AH148" s="316"/>
      <c r="AI148" s="316"/>
      <c r="AJ148" s="176"/>
      <c r="AK148" s="176"/>
      <c r="AL148" s="176"/>
      <c r="BB148" s="176"/>
      <c r="BC148" s="176"/>
      <c r="BD148" s="176"/>
      <c r="BE148" s="176"/>
      <c r="BF148" s="176"/>
      <c r="BG148" s="177"/>
      <c r="BH148" s="177"/>
      <c r="BI148" s="177"/>
      <c r="BJ148" s="177"/>
      <c r="BK148" s="177"/>
      <c r="BL148" s="177"/>
      <c r="BM148" s="177"/>
      <c r="BN148" s="177"/>
      <c r="BO148" s="177"/>
      <c r="BP148" s="177"/>
      <c r="BQ148" s="177"/>
      <c r="BR148" s="177"/>
      <c r="BS148" s="177"/>
      <c r="BT148" s="177"/>
      <c r="BU148" s="177"/>
    </row>
    <row r="149" s="174" customFormat="1" spans="1:73">
      <c r="A149" s="316"/>
      <c r="B149" s="316"/>
      <c r="C149" s="316"/>
      <c r="D149" s="317"/>
      <c r="E149" s="317"/>
      <c r="F149" s="317"/>
      <c r="G149" s="316"/>
      <c r="H149" s="316"/>
      <c r="I149" s="316"/>
      <c r="J149" s="316"/>
      <c r="K149" s="316"/>
      <c r="L149" s="316"/>
      <c r="M149" s="316"/>
      <c r="N149" s="316"/>
      <c r="O149" s="316"/>
      <c r="P149" s="316"/>
      <c r="Q149" s="316"/>
      <c r="R149" s="316"/>
      <c r="S149" s="316"/>
      <c r="T149" s="316"/>
      <c r="U149" s="316"/>
      <c r="V149" s="316"/>
      <c r="W149" s="316"/>
      <c r="X149" s="316"/>
      <c r="Y149" s="316"/>
      <c r="Z149" s="316"/>
      <c r="AA149" s="316"/>
      <c r="AB149" s="316"/>
      <c r="AC149" s="316"/>
      <c r="AD149" s="316"/>
      <c r="AE149" s="316"/>
      <c r="AF149" s="316"/>
      <c r="AG149" s="316"/>
      <c r="AH149" s="316"/>
      <c r="AI149" s="316"/>
      <c r="AJ149" s="176"/>
      <c r="AK149" s="176"/>
      <c r="AL149" s="176"/>
      <c r="BB149" s="176"/>
      <c r="BC149" s="176"/>
      <c r="BD149" s="176"/>
      <c r="BE149" s="176"/>
      <c r="BF149" s="176"/>
      <c r="BG149" s="177"/>
      <c r="BH149" s="177"/>
      <c r="BI149" s="177"/>
      <c r="BJ149" s="177"/>
      <c r="BK149" s="177"/>
      <c r="BL149" s="177"/>
      <c r="BM149" s="177"/>
      <c r="BN149" s="177"/>
      <c r="BO149" s="177"/>
      <c r="BP149" s="177"/>
      <c r="BQ149" s="177"/>
      <c r="BR149" s="177"/>
      <c r="BS149" s="177"/>
      <c r="BT149" s="177"/>
      <c r="BU149" s="177"/>
    </row>
    <row r="150" s="174" customFormat="1" spans="1:73">
      <c r="A150" s="316"/>
      <c r="B150" s="316"/>
      <c r="C150" s="316"/>
      <c r="D150" s="317"/>
      <c r="E150" s="317"/>
      <c r="F150" s="317"/>
      <c r="G150" s="316"/>
      <c r="H150" s="316"/>
      <c r="I150" s="316"/>
      <c r="J150" s="316"/>
      <c r="K150" s="316"/>
      <c r="L150" s="316"/>
      <c r="M150" s="316"/>
      <c r="N150" s="316"/>
      <c r="O150" s="316"/>
      <c r="P150" s="316"/>
      <c r="Q150" s="316"/>
      <c r="R150" s="316"/>
      <c r="S150" s="316"/>
      <c r="T150" s="316"/>
      <c r="U150" s="316"/>
      <c r="V150" s="316"/>
      <c r="W150" s="316"/>
      <c r="X150" s="316"/>
      <c r="Y150" s="316"/>
      <c r="Z150" s="316"/>
      <c r="AA150" s="316"/>
      <c r="AB150" s="316"/>
      <c r="AC150" s="316"/>
      <c r="AD150" s="316"/>
      <c r="AE150" s="316"/>
      <c r="AF150" s="316"/>
      <c r="AG150" s="316"/>
      <c r="AH150" s="316"/>
      <c r="AI150" s="316"/>
      <c r="AJ150" s="176"/>
      <c r="AK150" s="176"/>
      <c r="AL150" s="176"/>
      <c r="BB150" s="176"/>
      <c r="BC150" s="176"/>
      <c r="BD150" s="176"/>
      <c r="BE150" s="176"/>
      <c r="BF150" s="176"/>
      <c r="BG150" s="177"/>
      <c r="BH150" s="177"/>
      <c r="BI150" s="177"/>
      <c r="BJ150" s="177"/>
      <c r="BK150" s="177"/>
      <c r="BL150" s="177"/>
      <c r="BM150" s="177"/>
      <c r="BN150" s="177"/>
      <c r="BO150" s="177"/>
      <c r="BP150" s="177"/>
      <c r="BQ150" s="177"/>
      <c r="BR150" s="177"/>
      <c r="BS150" s="177"/>
      <c r="BT150" s="177"/>
      <c r="BU150" s="177"/>
    </row>
    <row r="151" s="174" customFormat="1" spans="1:73">
      <c r="A151" s="316"/>
      <c r="B151" s="316"/>
      <c r="C151" s="316"/>
      <c r="D151" s="317"/>
      <c r="E151" s="317"/>
      <c r="F151" s="317"/>
      <c r="G151" s="316"/>
      <c r="H151" s="316"/>
      <c r="I151" s="316"/>
      <c r="J151" s="316"/>
      <c r="K151" s="316"/>
      <c r="L151" s="316"/>
      <c r="M151" s="316"/>
      <c r="N151" s="316"/>
      <c r="O151" s="316"/>
      <c r="P151" s="316"/>
      <c r="Q151" s="316"/>
      <c r="R151" s="316"/>
      <c r="S151" s="316"/>
      <c r="T151" s="316"/>
      <c r="U151" s="316"/>
      <c r="V151" s="316"/>
      <c r="W151" s="316"/>
      <c r="X151" s="316"/>
      <c r="Y151" s="316"/>
      <c r="Z151" s="316"/>
      <c r="AA151" s="316"/>
      <c r="AB151" s="316"/>
      <c r="AC151" s="316"/>
      <c r="AD151" s="316"/>
      <c r="AE151" s="316"/>
      <c r="AF151" s="316"/>
      <c r="AG151" s="316"/>
      <c r="AH151" s="316"/>
      <c r="AI151" s="316"/>
      <c r="AJ151" s="176"/>
      <c r="AK151" s="176"/>
      <c r="AL151" s="176"/>
      <c r="BB151" s="176"/>
      <c r="BC151" s="176"/>
      <c r="BD151" s="176"/>
      <c r="BE151" s="176"/>
      <c r="BF151" s="176"/>
      <c r="BG151" s="177"/>
      <c r="BH151" s="177"/>
      <c r="BI151" s="177"/>
      <c r="BJ151" s="177"/>
      <c r="BK151" s="177"/>
      <c r="BL151" s="177"/>
      <c r="BM151" s="177"/>
      <c r="BN151" s="177"/>
      <c r="BO151" s="177"/>
      <c r="BP151" s="177"/>
      <c r="BQ151" s="177"/>
      <c r="BR151" s="177"/>
      <c r="BS151" s="177"/>
      <c r="BT151" s="177"/>
      <c r="BU151" s="177"/>
    </row>
    <row r="152" s="174" customFormat="1" spans="1:73">
      <c r="A152" s="316"/>
      <c r="B152" s="316"/>
      <c r="C152" s="316"/>
      <c r="D152" s="317"/>
      <c r="E152" s="317"/>
      <c r="F152" s="317"/>
      <c r="G152" s="316"/>
      <c r="H152" s="316"/>
      <c r="I152" s="316"/>
      <c r="J152" s="316"/>
      <c r="K152" s="316"/>
      <c r="L152" s="316"/>
      <c r="M152" s="316"/>
      <c r="N152" s="316"/>
      <c r="O152" s="316"/>
      <c r="P152" s="316"/>
      <c r="Q152" s="316"/>
      <c r="R152" s="316"/>
      <c r="S152" s="316"/>
      <c r="T152" s="316"/>
      <c r="U152" s="316"/>
      <c r="V152" s="316"/>
      <c r="W152" s="316"/>
      <c r="X152" s="316"/>
      <c r="Y152" s="316"/>
      <c r="Z152" s="316"/>
      <c r="AA152" s="316"/>
      <c r="AB152" s="316"/>
      <c r="AC152" s="316"/>
      <c r="AD152" s="316"/>
      <c r="AE152" s="316"/>
      <c r="AF152" s="316"/>
      <c r="AG152" s="316"/>
      <c r="AH152" s="316"/>
      <c r="AI152" s="316"/>
      <c r="AJ152" s="176"/>
      <c r="AK152" s="176"/>
      <c r="AL152" s="176"/>
      <c r="BB152" s="176"/>
      <c r="BC152" s="176"/>
      <c r="BD152" s="176"/>
      <c r="BE152" s="176"/>
      <c r="BF152" s="176"/>
      <c r="BG152" s="177"/>
      <c r="BH152" s="177"/>
      <c r="BI152" s="177"/>
      <c r="BJ152" s="177"/>
      <c r="BK152" s="177"/>
      <c r="BL152" s="177"/>
      <c r="BM152" s="177"/>
      <c r="BN152" s="177"/>
      <c r="BO152" s="177"/>
      <c r="BP152" s="177"/>
      <c r="BQ152" s="177"/>
      <c r="BR152" s="177"/>
      <c r="BS152" s="177"/>
      <c r="BT152" s="177"/>
      <c r="BU152" s="177"/>
    </row>
    <row r="153" s="174" customFormat="1" spans="1:73">
      <c r="A153" s="316"/>
      <c r="B153" s="316"/>
      <c r="C153" s="316"/>
      <c r="D153" s="317"/>
      <c r="E153" s="317"/>
      <c r="F153" s="317"/>
      <c r="G153" s="316"/>
      <c r="H153" s="316"/>
      <c r="I153" s="316"/>
      <c r="J153" s="316"/>
      <c r="K153" s="316"/>
      <c r="L153" s="316"/>
      <c r="M153" s="316"/>
      <c r="N153" s="316"/>
      <c r="O153" s="316"/>
      <c r="P153" s="316"/>
      <c r="Q153" s="316"/>
      <c r="R153" s="316"/>
      <c r="S153" s="316"/>
      <c r="T153" s="316"/>
      <c r="U153" s="316"/>
      <c r="V153" s="316"/>
      <c r="W153" s="316"/>
      <c r="X153" s="316"/>
      <c r="Y153" s="316"/>
      <c r="Z153" s="316"/>
      <c r="AA153" s="316"/>
      <c r="AB153" s="316"/>
      <c r="AC153" s="316"/>
      <c r="AD153" s="316"/>
      <c r="AE153" s="316"/>
      <c r="AF153" s="316"/>
      <c r="AG153" s="316"/>
      <c r="AH153" s="316"/>
      <c r="AI153" s="316"/>
      <c r="AJ153" s="176"/>
      <c r="AK153" s="176"/>
      <c r="AL153" s="176"/>
      <c r="BB153" s="176"/>
      <c r="BC153" s="176"/>
      <c r="BD153" s="176"/>
      <c r="BE153" s="176"/>
      <c r="BF153" s="176"/>
      <c r="BG153" s="177"/>
      <c r="BH153" s="177"/>
      <c r="BI153" s="177"/>
      <c r="BJ153" s="177"/>
      <c r="BK153" s="177"/>
      <c r="BL153" s="177"/>
      <c r="BM153" s="177"/>
      <c r="BN153" s="177"/>
      <c r="BO153" s="177"/>
      <c r="BP153" s="177"/>
      <c r="BQ153" s="177"/>
      <c r="BR153" s="177"/>
      <c r="BS153" s="177"/>
      <c r="BT153" s="177"/>
      <c r="BU153" s="177"/>
    </row>
    <row r="154" s="174" customFormat="1" spans="1:73">
      <c r="A154" s="316"/>
      <c r="B154" s="316"/>
      <c r="C154" s="316"/>
      <c r="D154" s="317"/>
      <c r="E154" s="317"/>
      <c r="F154" s="317"/>
      <c r="G154" s="316"/>
      <c r="H154" s="316"/>
      <c r="I154" s="316"/>
      <c r="J154" s="316"/>
      <c r="K154" s="316"/>
      <c r="L154" s="316"/>
      <c r="M154" s="316"/>
      <c r="N154" s="316"/>
      <c r="O154" s="316"/>
      <c r="P154" s="316"/>
      <c r="Q154" s="316"/>
      <c r="R154" s="316"/>
      <c r="S154" s="316"/>
      <c r="T154" s="316"/>
      <c r="U154" s="316"/>
      <c r="V154" s="316"/>
      <c r="W154" s="316"/>
      <c r="X154" s="316"/>
      <c r="Y154" s="316"/>
      <c r="Z154" s="316"/>
      <c r="AA154" s="316"/>
      <c r="AB154" s="316"/>
      <c r="AC154" s="316"/>
      <c r="AD154" s="316"/>
      <c r="AE154" s="316"/>
      <c r="AF154" s="316"/>
      <c r="AG154" s="316"/>
      <c r="AH154" s="316"/>
      <c r="AI154" s="316"/>
      <c r="AJ154" s="176"/>
      <c r="AK154" s="176"/>
      <c r="AL154" s="176"/>
      <c r="BB154" s="176"/>
      <c r="BC154" s="176"/>
      <c r="BD154" s="176"/>
      <c r="BE154" s="176"/>
      <c r="BF154" s="176"/>
      <c r="BG154" s="177"/>
      <c r="BH154" s="177"/>
      <c r="BI154" s="177"/>
      <c r="BJ154" s="177"/>
      <c r="BK154" s="177"/>
      <c r="BL154" s="177"/>
      <c r="BM154" s="177"/>
      <c r="BN154" s="177"/>
      <c r="BO154" s="177"/>
      <c r="BP154" s="177"/>
      <c r="BQ154" s="177"/>
      <c r="BR154" s="177"/>
      <c r="BS154" s="177"/>
      <c r="BT154" s="177"/>
      <c r="BU154" s="177"/>
    </row>
    <row r="155" s="174" customFormat="1" spans="1:73">
      <c r="A155" s="316"/>
      <c r="B155" s="316"/>
      <c r="C155" s="316"/>
      <c r="D155" s="317"/>
      <c r="E155" s="317"/>
      <c r="F155" s="317"/>
      <c r="G155" s="316"/>
      <c r="H155" s="316"/>
      <c r="I155" s="316"/>
      <c r="J155" s="316"/>
      <c r="K155" s="316"/>
      <c r="L155" s="316"/>
      <c r="M155" s="316"/>
      <c r="N155" s="316"/>
      <c r="O155" s="316"/>
      <c r="P155" s="316"/>
      <c r="Q155" s="316"/>
      <c r="R155" s="316"/>
      <c r="S155" s="316"/>
      <c r="T155" s="316"/>
      <c r="U155" s="316"/>
      <c r="V155" s="316"/>
      <c r="W155" s="316"/>
      <c r="X155" s="316"/>
      <c r="Y155" s="316"/>
      <c r="Z155" s="316"/>
      <c r="AA155" s="316"/>
      <c r="AB155" s="316"/>
      <c r="AC155" s="316"/>
      <c r="AD155" s="316"/>
      <c r="AE155" s="316"/>
      <c r="AF155" s="316"/>
      <c r="AG155" s="316"/>
      <c r="AH155" s="316"/>
      <c r="AI155" s="316"/>
      <c r="AJ155" s="176"/>
      <c r="AK155" s="176"/>
      <c r="AL155" s="176"/>
      <c r="BB155" s="176"/>
      <c r="BC155" s="176"/>
      <c r="BD155" s="176"/>
      <c r="BE155" s="176"/>
      <c r="BF155" s="176"/>
      <c r="BG155" s="177"/>
      <c r="BH155" s="177"/>
      <c r="BI155" s="177"/>
      <c r="BJ155" s="177"/>
      <c r="BK155" s="177"/>
      <c r="BL155" s="177"/>
      <c r="BM155" s="177"/>
      <c r="BN155" s="177"/>
      <c r="BO155" s="177"/>
      <c r="BP155" s="177"/>
      <c r="BQ155" s="177"/>
      <c r="BR155" s="177"/>
      <c r="BS155" s="177"/>
      <c r="BT155" s="177"/>
      <c r="BU155" s="177"/>
    </row>
    <row r="156" s="174" customFormat="1" spans="1:73">
      <c r="A156" s="316"/>
      <c r="B156" s="316"/>
      <c r="C156" s="316"/>
      <c r="D156" s="317"/>
      <c r="E156" s="317"/>
      <c r="F156" s="317"/>
      <c r="G156" s="316"/>
      <c r="H156" s="316"/>
      <c r="I156" s="316"/>
      <c r="J156" s="316"/>
      <c r="K156" s="316"/>
      <c r="L156" s="316"/>
      <c r="M156" s="316"/>
      <c r="N156" s="316"/>
      <c r="O156" s="316"/>
      <c r="P156" s="316"/>
      <c r="Q156" s="316"/>
      <c r="R156" s="316"/>
      <c r="S156" s="316"/>
      <c r="T156" s="316"/>
      <c r="U156" s="316"/>
      <c r="V156" s="316"/>
      <c r="W156" s="316"/>
      <c r="X156" s="316"/>
      <c r="Y156" s="316"/>
      <c r="Z156" s="316"/>
      <c r="AA156" s="316"/>
      <c r="AB156" s="316"/>
      <c r="AC156" s="316"/>
      <c r="AD156" s="316"/>
      <c r="AE156" s="316"/>
      <c r="AF156" s="316"/>
      <c r="AG156" s="316"/>
      <c r="AH156" s="316"/>
      <c r="AI156" s="316"/>
      <c r="AJ156" s="176"/>
      <c r="AK156" s="176"/>
      <c r="AL156" s="176"/>
      <c r="BB156" s="176"/>
      <c r="BC156" s="176"/>
      <c r="BD156" s="176"/>
      <c r="BE156" s="176"/>
      <c r="BF156" s="176"/>
      <c r="BG156" s="177"/>
      <c r="BH156" s="177"/>
      <c r="BI156" s="177"/>
      <c r="BJ156" s="177"/>
      <c r="BK156" s="177"/>
      <c r="BL156" s="177"/>
      <c r="BM156" s="177"/>
      <c r="BN156" s="177"/>
      <c r="BO156" s="177"/>
      <c r="BP156" s="177"/>
      <c r="BQ156" s="177"/>
      <c r="BR156" s="177"/>
      <c r="BS156" s="177"/>
      <c r="BT156" s="177"/>
      <c r="BU156" s="177"/>
    </row>
    <row r="157" s="174" customFormat="1" spans="1:73">
      <c r="A157" s="316"/>
      <c r="B157" s="316"/>
      <c r="C157" s="316"/>
      <c r="D157" s="317"/>
      <c r="E157" s="317"/>
      <c r="F157" s="317"/>
      <c r="G157" s="316"/>
      <c r="H157" s="316"/>
      <c r="I157" s="316"/>
      <c r="J157" s="316"/>
      <c r="K157" s="316"/>
      <c r="L157" s="316"/>
      <c r="M157" s="316"/>
      <c r="N157" s="316"/>
      <c r="O157" s="316"/>
      <c r="P157" s="316"/>
      <c r="Q157" s="316"/>
      <c r="R157" s="316"/>
      <c r="S157" s="316"/>
      <c r="T157" s="316"/>
      <c r="U157" s="316"/>
      <c r="V157" s="316"/>
      <c r="W157" s="316"/>
      <c r="X157" s="316"/>
      <c r="Y157" s="316"/>
      <c r="Z157" s="316"/>
      <c r="AA157" s="316"/>
      <c r="AB157" s="316"/>
      <c r="AC157" s="316"/>
      <c r="AD157" s="316"/>
      <c r="AE157" s="316"/>
      <c r="AF157" s="316"/>
      <c r="AG157" s="316"/>
      <c r="AH157" s="316"/>
      <c r="AI157" s="316"/>
      <c r="AJ157" s="176"/>
      <c r="AK157" s="176"/>
      <c r="AL157" s="176"/>
      <c r="BB157" s="176"/>
      <c r="BC157" s="176"/>
      <c r="BD157" s="176"/>
      <c r="BE157" s="176"/>
      <c r="BF157" s="176"/>
      <c r="BG157" s="177"/>
      <c r="BH157" s="177"/>
      <c r="BI157" s="177"/>
      <c r="BJ157" s="177"/>
      <c r="BK157" s="177"/>
      <c r="BL157" s="177"/>
      <c r="BM157" s="177"/>
      <c r="BN157" s="177"/>
      <c r="BO157" s="177"/>
      <c r="BP157" s="177"/>
      <c r="BQ157" s="177"/>
      <c r="BR157" s="177"/>
      <c r="BS157" s="177"/>
      <c r="BT157" s="177"/>
      <c r="BU157" s="177"/>
    </row>
    <row r="158" s="174" customFormat="1" spans="1:73">
      <c r="A158" s="316"/>
      <c r="B158" s="316"/>
      <c r="C158" s="316"/>
      <c r="D158" s="317"/>
      <c r="E158" s="317"/>
      <c r="F158" s="317"/>
      <c r="G158" s="316"/>
      <c r="H158" s="316"/>
      <c r="I158" s="316"/>
      <c r="J158" s="316"/>
      <c r="K158" s="316"/>
      <c r="L158" s="316"/>
      <c r="M158" s="316"/>
      <c r="N158" s="316"/>
      <c r="O158" s="316"/>
      <c r="P158" s="316"/>
      <c r="Q158" s="316"/>
      <c r="R158" s="316"/>
      <c r="S158" s="316"/>
      <c r="T158" s="316"/>
      <c r="U158" s="316"/>
      <c r="V158" s="316"/>
      <c r="W158" s="316"/>
      <c r="X158" s="316"/>
      <c r="Y158" s="316"/>
      <c r="Z158" s="316"/>
      <c r="AA158" s="316"/>
      <c r="AB158" s="316"/>
      <c r="AC158" s="316"/>
      <c r="AD158" s="316"/>
      <c r="AE158" s="316"/>
      <c r="AF158" s="316"/>
      <c r="AG158" s="316"/>
      <c r="AH158" s="316"/>
      <c r="AI158" s="316"/>
      <c r="AJ158" s="176"/>
      <c r="AK158" s="176"/>
      <c r="AL158" s="176"/>
      <c r="BB158" s="176"/>
      <c r="BC158" s="176"/>
      <c r="BD158" s="176"/>
      <c r="BE158" s="176"/>
      <c r="BF158" s="176"/>
      <c r="BG158" s="177"/>
      <c r="BH158" s="177"/>
      <c r="BI158" s="177"/>
      <c r="BJ158" s="177"/>
      <c r="BK158" s="177"/>
      <c r="BL158" s="177"/>
      <c r="BM158" s="177"/>
      <c r="BN158" s="177"/>
      <c r="BO158" s="177"/>
      <c r="BP158" s="177"/>
      <c r="BQ158" s="177"/>
      <c r="BR158" s="177"/>
      <c r="BS158" s="177"/>
      <c r="BT158" s="177"/>
      <c r="BU158" s="177"/>
    </row>
    <row r="159" s="174" customFormat="1" spans="1:73">
      <c r="A159" s="316"/>
      <c r="B159" s="316"/>
      <c r="C159" s="316"/>
      <c r="D159" s="317"/>
      <c r="E159" s="317"/>
      <c r="F159" s="317"/>
      <c r="G159" s="316"/>
      <c r="H159" s="316"/>
      <c r="I159" s="316"/>
      <c r="J159" s="316"/>
      <c r="K159" s="316"/>
      <c r="L159" s="316"/>
      <c r="M159" s="316"/>
      <c r="N159" s="316"/>
      <c r="O159" s="316"/>
      <c r="P159" s="316"/>
      <c r="Q159" s="316"/>
      <c r="R159" s="316"/>
      <c r="S159" s="316"/>
      <c r="T159" s="316"/>
      <c r="U159" s="316"/>
      <c r="V159" s="316"/>
      <c r="W159" s="316"/>
      <c r="X159" s="316"/>
      <c r="Y159" s="316"/>
      <c r="Z159" s="316"/>
      <c r="AA159" s="316"/>
      <c r="AB159" s="316"/>
      <c r="AC159" s="316"/>
      <c r="AD159" s="316"/>
      <c r="AE159" s="316"/>
      <c r="AF159" s="316"/>
      <c r="AG159" s="316"/>
      <c r="AH159" s="316"/>
      <c r="AI159" s="316"/>
      <c r="AJ159" s="176"/>
      <c r="AK159" s="176"/>
      <c r="AL159" s="176"/>
      <c r="BB159" s="176"/>
      <c r="BC159" s="176"/>
      <c r="BD159" s="176"/>
      <c r="BE159" s="176"/>
      <c r="BF159" s="176"/>
      <c r="BG159" s="177"/>
      <c r="BH159" s="177"/>
      <c r="BI159" s="177"/>
      <c r="BJ159" s="177"/>
      <c r="BK159" s="177"/>
      <c r="BL159" s="177"/>
      <c r="BM159" s="177"/>
      <c r="BN159" s="177"/>
      <c r="BO159" s="177"/>
      <c r="BP159" s="177"/>
      <c r="BQ159" s="177"/>
      <c r="BR159" s="177"/>
      <c r="BS159" s="177"/>
      <c r="BT159" s="177"/>
      <c r="BU159" s="177"/>
    </row>
    <row r="160" s="174" customFormat="1" spans="1:73">
      <c r="A160" s="316"/>
      <c r="B160" s="316"/>
      <c r="C160" s="316"/>
      <c r="D160" s="317"/>
      <c r="E160" s="317"/>
      <c r="F160" s="317"/>
      <c r="G160" s="316"/>
      <c r="H160" s="316"/>
      <c r="I160" s="316"/>
      <c r="J160" s="316"/>
      <c r="K160" s="316"/>
      <c r="L160" s="316"/>
      <c r="M160" s="316"/>
      <c r="N160" s="316"/>
      <c r="O160" s="316"/>
      <c r="P160" s="316"/>
      <c r="Q160" s="316"/>
      <c r="R160" s="316"/>
      <c r="S160" s="316"/>
      <c r="T160" s="316"/>
      <c r="U160" s="316"/>
      <c r="V160" s="316"/>
      <c r="W160" s="316"/>
      <c r="X160" s="316"/>
      <c r="Y160" s="316"/>
      <c r="Z160" s="316"/>
      <c r="AA160" s="316"/>
      <c r="AB160" s="316"/>
      <c r="AC160" s="316"/>
      <c r="AD160" s="316"/>
      <c r="AE160" s="316"/>
      <c r="AF160" s="316"/>
      <c r="AG160" s="316"/>
      <c r="AH160" s="316"/>
      <c r="AI160" s="316"/>
      <c r="AJ160" s="176"/>
      <c r="AK160" s="176"/>
      <c r="AL160" s="176"/>
      <c r="BB160" s="176"/>
      <c r="BC160" s="176"/>
      <c r="BD160" s="176"/>
      <c r="BE160" s="176"/>
      <c r="BF160" s="176"/>
      <c r="BG160" s="177"/>
      <c r="BH160" s="177"/>
      <c r="BI160" s="177"/>
      <c r="BJ160" s="177"/>
      <c r="BK160" s="177"/>
      <c r="BL160" s="177"/>
      <c r="BM160" s="177"/>
      <c r="BN160" s="177"/>
      <c r="BO160" s="177"/>
      <c r="BP160" s="177"/>
      <c r="BQ160" s="177"/>
      <c r="BR160" s="177"/>
      <c r="BS160" s="177"/>
      <c r="BT160" s="177"/>
      <c r="BU160" s="177"/>
    </row>
    <row r="161" s="174" customFormat="1" spans="1:73">
      <c r="A161" s="316"/>
      <c r="B161" s="316"/>
      <c r="C161" s="316"/>
      <c r="D161" s="317"/>
      <c r="E161" s="317"/>
      <c r="F161" s="317"/>
      <c r="G161" s="316"/>
      <c r="H161" s="316"/>
      <c r="I161" s="316"/>
      <c r="J161" s="316"/>
      <c r="K161" s="316"/>
      <c r="L161" s="316"/>
      <c r="M161" s="316"/>
      <c r="N161" s="316"/>
      <c r="O161" s="316"/>
      <c r="P161" s="316"/>
      <c r="Q161" s="316"/>
      <c r="R161" s="316"/>
      <c r="S161" s="316"/>
      <c r="T161" s="316"/>
      <c r="U161" s="316"/>
      <c r="V161" s="316"/>
      <c r="W161" s="316"/>
      <c r="X161" s="316"/>
      <c r="Y161" s="316"/>
      <c r="Z161" s="316"/>
      <c r="AA161" s="316"/>
      <c r="AB161" s="316"/>
      <c r="AC161" s="316"/>
      <c r="AD161" s="316"/>
      <c r="AE161" s="316"/>
      <c r="AF161" s="316"/>
      <c r="AG161" s="316"/>
      <c r="AH161" s="316"/>
      <c r="AI161" s="316"/>
      <c r="AJ161" s="176"/>
      <c r="AK161" s="176"/>
      <c r="AL161" s="176"/>
      <c r="BB161" s="176"/>
      <c r="BC161" s="176"/>
      <c r="BD161" s="176"/>
      <c r="BE161" s="176"/>
      <c r="BF161" s="176"/>
      <c r="BG161" s="177"/>
      <c r="BH161" s="177"/>
      <c r="BI161" s="177"/>
      <c r="BJ161" s="177"/>
      <c r="BK161" s="177"/>
      <c r="BL161" s="177"/>
      <c r="BM161" s="177"/>
      <c r="BN161" s="177"/>
      <c r="BO161" s="177"/>
      <c r="BP161" s="177"/>
      <c r="BQ161" s="177"/>
      <c r="BR161" s="177"/>
      <c r="BS161" s="177"/>
      <c r="BT161" s="177"/>
      <c r="BU161" s="177"/>
    </row>
    <row r="162" s="174" customFormat="1" spans="1:73">
      <c r="A162" s="316"/>
      <c r="B162" s="316"/>
      <c r="C162" s="316"/>
      <c r="D162" s="317"/>
      <c r="E162" s="317"/>
      <c r="F162" s="317"/>
      <c r="G162" s="316"/>
      <c r="H162" s="316"/>
      <c r="I162" s="316"/>
      <c r="J162" s="316"/>
      <c r="K162" s="316"/>
      <c r="L162" s="316"/>
      <c r="M162" s="316"/>
      <c r="N162" s="316"/>
      <c r="O162" s="316"/>
      <c r="P162" s="316"/>
      <c r="Q162" s="316"/>
      <c r="R162" s="316"/>
      <c r="S162" s="316"/>
      <c r="T162" s="316"/>
      <c r="U162" s="316"/>
      <c r="V162" s="316"/>
      <c r="W162" s="316"/>
      <c r="X162" s="316"/>
      <c r="Y162" s="316"/>
      <c r="Z162" s="316"/>
      <c r="AA162" s="316"/>
      <c r="AB162" s="316"/>
      <c r="AC162" s="316"/>
      <c r="AD162" s="316"/>
      <c r="AE162" s="316"/>
      <c r="AF162" s="316"/>
      <c r="AG162" s="316"/>
      <c r="AH162" s="316"/>
      <c r="AI162" s="316"/>
      <c r="AJ162" s="176"/>
      <c r="AK162" s="176"/>
      <c r="AL162" s="176"/>
      <c r="BB162" s="176"/>
      <c r="BC162" s="176"/>
      <c r="BD162" s="176"/>
      <c r="BE162" s="176"/>
      <c r="BF162" s="176"/>
      <c r="BG162" s="177"/>
      <c r="BH162" s="177"/>
      <c r="BI162" s="177"/>
      <c r="BJ162" s="177"/>
      <c r="BK162" s="177"/>
      <c r="BL162" s="177"/>
      <c r="BM162" s="177"/>
      <c r="BN162" s="177"/>
      <c r="BO162" s="177"/>
      <c r="BP162" s="177"/>
      <c r="BQ162" s="177"/>
      <c r="BR162" s="177"/>
      <c r="BS162" s="177"/>
      <c r="BT162" s="177"/>
      <c r="BU162" s="177"/>
    </row>
    <row r="163" s="174" customFormat="1" spans="1:73">
      <c r="A163" s="316"/>
      <c r="B163" s="316"/>
      <c r="C163" s="316"/>
      <c r="D163" s="317"/>
      <c r="E163" s="317"/>
      <c r="F163" s="317"/>
      <c r="G163" s="316"/>
      <c r="H163" s="316"/>
      <c r="I163" s="316"/>
      <c r="J163" s="316"/>
      <c r="K163" s="316"/>
      <c r="L163" s="316"/>
      <c r="M163" s="316"/>
      <c r="N163" s="316"/>
      <c r="O163" s="316"/>
      <c r="P163" s="316"/>
      <c r="Q163" s="316"/>
      <c r="R163" s="316"/>
      <c r="S163" s="316"/>
      <c r="T163" s="316"/>
      <c r="U163" s="316"/>
      <c r="V163" s="316"/>
      <c r="W163" s="316"/>
      <c r="X163" s="316"/>
      <c r="Y163" s="316"/>
      <c r="Z163" s="316"/>
      <c r="AA163" s="316"/>
      <c r="AB163" s="316"/>
      <c r="AC163" s="316"/>
      <c r="AD163" s="316"/>
      <c r="AE163" s="316"/>
      <c r="AF163" s="316"/>
      <c r="AG163" s="316"/>
      <c r="AH163" s="316"/>
      <c r="AI163" s="316"/>
      <c r="AJ163" s="176"/>
      <c r="AK163" s="176"/>
      <c r="AL163" s="176"/>
      <c r="BB163" s="176"/>
      <c r="BC163" s="176"/>
      <c r="BD163" s="176"/>
      <c r="BE163" s="176"/>
      <c r="BF163" s="176"/>
      <c r="BG163" s="177"/>
      <c r="BH163" s="177"/>
      <c r="BI163" s="177"/>
      <c r="BJ163" s="177"/>
      <c r="BK163" s="177"/>
      <c r="BL163" s="177"/>
      <c r="BM163" s="177"/>
      <c r="BN163" s="177"/>
      <c r="BO163" s="177"/>
      <c r="BP163" s="177"/>
      <c r="BQ163" s="177"/>
      <c r="BR163" s="177"/>
      <c r="BS163" s="177"/>
      <c r="BT163" s="177"/>
      <c r="BU163" s="177"/>
    </row>
    <row r="164" s="174" customFormat="1" spans="1:73">
      <c r="A164" s="316"/>
      <c r="B164" s="316"/>
      <c r="C164" s="316"/>
      <c r="D164" s="317"/>
      <c r="E164" s="317"/>
      <c r="F164" s="317"/>
      <c r="G164" s="316"/>
      <c r="H164" s="316"/>
      <c r="I164" s="316"/>
      <c r="J164" s="316"/>
      <c r="K164" s="316"/>
      <c r="L164" s="316"/>
      <c r="M164" s="316"/>
      <c r="N164" s="316"/>
      <c r="O164" s="316"/>
      <c r="P164" s="316"/>
      <c r="Q164" s="316"/>
      <c r="R164" s="316"/>
      <c r="S164" s="316"/>
      <c r="T164" s="316"/>
      <c r="U164" s="316"/>
      <c r="V164" s="316"/>
      <c r="W164" s="316"/>
      <c r="X164" s="316"/>
      <c r="Y164" s="316"/>
      <c r="Z164" s="316"/>
      <c r="AA164" s="316"/>
      <c r="AB164" s="316"/>
      <c r="AC164" s="316"/>
      <c r="AD164" s="316"/>
      <c r="AE164" s="316"/>
      <c r="AF164" s="316"/>
      <c r="AG164" s="316"/>
      <c r="AH164" s="316"/>
      <c r="AI164" s="316"/>
      <c r="AJ164" s="176"/>
      <c r="AK164" s="176"/>
      <c r="AL164" s="176"/>
      <c r="BB164" s="176"/>
      <c r="BC164" s="176"/>
      <c r="BD164" s="176"/>
      <c r="BE164" s="176"/>
      <c r="BF164" s="176"/>
      <c r="BG164" s="177"/>
      <c r="BH164" s="177"/>
      <c r="BI164" s="177"/>
      <c r="BJ164" s="177"/>
      <c r="BK164" s="177"/>
      <c r="BL164" s="177"/>
      <c r="BM164" s="177"/>
      <c r="BN164" s="177"/>
      <c r="BO164" s="177"/>
      <c r="BP164" s="177"/>
      <c r="BQ164" s="177"/>
      <c r="BR164" s="177"/>
      <c r="BS164" s="177"/>
      <c r="BT164" s="177"/>
      <c r="BU164" s="177"/>
    </row>
    <row r="165" s="174" customFormat="1" spans="1:73">
      <c r="A165" s="316"/>
      <c r="B165" s="316"/>
      <c r="C165" s="316"/>
      <c r="D165" s="317"/>
      <c r="E165" s="317"/>
      <c r="F165" s="317"/>
      <c r="G165" s="316"/>
      <c r="H165" s="316"/>
      <c r="I165" s="316"/>
      <c r="J165" s="316"/>
      <c r="K165" s="316"/>
      <c r="L165" s="316"/>
      <c r="M165" s="316"/>
      <c r="N165" s="316"/>
      <c r="O165" s="316"/>
      <c r="P165" s="316"/>
      <c r="Q165" s="316"/>
      <c r="R165" s="316"/>
      <c r="S165" s="316"/>
      <c r="T165" s="316"/>
      <c r="U165" s="316"/>
      <c r="V165" s="316"/>
      <c r="W165" s="316"/>
      <c r="X165" s="316"/>
      <c r="Y165" s="316"/>
      <c r="Z165" s="316"/>
      <c r="AA165" s="316"/>
      <c r="AB165" s="316"/>
      <c r="AC165" s="316"/>
      <c r="AD165" s="316"/>
      <c r="AE165" s="316"/>
      <c r="AF165" s="316"/>
      <c r="AG165" s="316"/>
      <c r="AH165" s="316"/>
      <c r="AI165" s="316"/>
      <c r="AJ165" s="176"/>
      <c r="AK165" s="176"/>
      <c r="AL165" s="176"/>
      <c r="BB165" s="176"/>
      <c r="BC165" s="176"/>
      <c r="BD165" s="176"/>
      <c r="BE165" s="176"/>
      <c r="BF165" s="176"/>
      <c r="BG165" s="177"/>
      <c r="BH165" s="177"/>
      <c r="BI165" s="177"/>
      <c r="BJ165" s="177"/>
      <c r="BK165" s="177"/>
      <c r="BL165" s="177"/>
      <c r="BM165" s="177"/>
      <c r="BN165" s="177"/>
      <c r="BO165" s="177"/>
      <c r="BP165" s="177"/>
      <c r="BQ165" s="177"/>
      <c r="BR165" s="177"/>
      <c r="BS165" s="177"/>
      <c r="BT165" s="177"/>
      <c r="BU165" s="177"/>
    </row>
    <row r="166" s="174" customFormat="1" spans="1:73">
      <c r="A166" s="316"/>
      <c r="B166" s="316"/>
      <c r="C166" s="316"/>
      <c r="D166" s="317"/>
      <c r="E166" s="317"/>
      <c r="F166" s="317"/>
      <c r="G166" s="316"/>
      <c r="H166" s="316"/>
      <c r="I166" s="316"/>
      <c r="J166" s="316"/>
      <c r="K166" s="316"/>
      <c r="L166" s="316"/>
      <c r="M166" s="316"/>
      <c r="N166" s="316"/>
      <c r="O166" s="316"/>
      <c r="P166" s="316"/>
      <c r="Q166" s="316"/>
      <c r="R166" s="316"/>
      <c r="S166" s="316"/>
      <c r="T166" s="316"/>
      <c r="U166" s="316"/>
      <c r="V166" s="316"/>
      <c r="W166" s="316"/>
      <c r="X166" s="316"/>
      <c r="Y166" s="316"/>
      <c r="Z166" s="316"/>
      <c r="AA166" s="316"/>
      <c r="AB166" s="316"/>
      <c r="AC166" s="316"/>
      <c r="AD166" s="316"/>
      <c r="AE166" s="316"/>
      <c r="AF166" s="316"/>
      <c r="AG166" s="316"/>
      <c r="AH166" s="316"/>
      <c r="AI166" s="316"/>
      <c r="AJ166" s="176"/>
      <c r="AK166" s="176"/>
      <c r="AL166" s="176"/>
      <c r="BB166" s="176"/>
      <c r="BC166" s="176"/>
      <c r="BD166" s="176"/>
      <c r="BE166" s="176"/>
      <c r="BF166" s="176"/>
      <c r="BG166" s="177"/>
      <c r="BH166" s="177"/>
      <c r="BI166" s="177"/>
      <c r="BJ166" s="177"/>
      <c r="BK166" s="177"/>
      <c r="BL166" s="177"/>
      <c r="BM166" s="177"/>
      <c r="BN166" s="177"/>
      <c r="BO166" s="177"/>
      <c r="BP166" s="177"/>
      <c r="BQ166" s="177"/>
      <c r="BR166" s="177"/>
      <c r="BS166" s="177"/>
      <c r="BT166" s="177"/>
      <c r="BU166" s="177"/>
    </row>
    <row r="167" s="174" customFormat="1" spans="1:73">
      <c r="A167" s="316"/>
      <c r="B167" s="316"/>
      <c r="C167" s="316"/>
      <c r="D167" s="317"/>
      <c r="E167" s="317"/>
      <c r="F167" s="317"/>
      <c r="G167" s="316"/>
      <c r="H167" s="316"/>
      <c r="I167" s="316"/>
      <c r="J167" s="316"/>
      <c r="K167" s="316"/>
      <c r="L167" s="316"/>
      <c r="M167" s="316"/>
      <c r="N167" s="316"/>
      <c r="O167" s="316"/>
      <c r="P167" s="316"/>
      <c r="Q167" s="316"/>
      <c r="R167" s="316"/>
      <c r="S167" s="316"/>
      <c r="T167" s="316"/>
      <c r="U167" s="316"/>
      <c r="V167" s="316"/>
      <c r="W167" s="316"/>
      <c r="X167" s="316"/>
      <c r="Y167" s="316"/>
      <c r="Z167" s="316"/>
      <c r="AA167" s="316"/>
      <c r="AB167" s="316"/>
      <c r="AC167" s="316"/>
      <c r="AD167" s="316"/>
      <c r="AE167" s="316"/>
      <c r="AF167" s="316"/>
      <c r="AG167" s="316"/>
      <c r="AH167" s="316"/>
      <c r="AI167" s="316"/>
      <c r="AJ167" s="176"/>
      <c r="AK167" s="176"/>
      <c r="AL167" s="176"/>
      <c r="BB167" s="176"/>
      <c r="BC167" s="176"/>
      <c r="BD167" s="176"/>
      <c r="BE167" s="176"/>
      <c r="BF167" s="176"/>
      <c r="BG167" s="177"/>
      <c r="BH167" s="177"/>
      <c r="BI167" s="177"/>
      <c r="BJ167" s="177"/>
      <c r="BK167" s="177"/>
      <c r="BL167" s="177"/>
      <c r="BM167" s="177"/>
      <c r="BN167" s="177"/>
      <c r="BO167" s="177"/>
      <c r="BP167" s="177"/>
      <c r="BQ167" s="177"/>
      <c r="BR167" s="177"/>
      <c r="BS167" s="177"/>
      <c r="BT167" s="177"/>
      <c r="BU167" s="177"/>
    </row>
    <row r="168" s="174" customFormat="1" spans="1:73">
      <c r="A168" s="316"/>
      <c r="B168" s="316"/>
      <c r="C168" s="316"/>
      <c r="D168" s="317"/>
      <c r="E168" s="317"/>
      <c r="F168" s="317"/>
      <c r="G168" s="316"/>
      <c r="H168" s="316"/>
      <c r="I168" s="316"/>
      <c r="J168" s="316"/>
      <c r="K168" s="316"/>
      <c r="L168" s="316"/>
      <c r="M168" s="316"/>
      <c r="N168" s="316"/>
      <c r="O168" s="316"/>
      <c r="P168" s="316"/>
      <c r="Q168" s="316"/>
      <c r="R168" s="316"/>
      <c r="S168" s="316"/>
      <c r="T168" s="316"/>
      <c r="U168" s="316"/>
      <c r="V168" s="316"/>
      <c r="W168" s="316"/>
      <c r="X168" s="316"/>
      <c r="Y168" s="316"/>
      <c r="Z168" s="316"/>
      <c r="AA168" s="316"/>
      <c r="AB168" s="316"/>
      <c r="AC168" s="316"/>
      <c r="AD168" s="316"/>
      <c r="AE168" s="316"/>
      <c r="AF168" s="316"/>
      <c r="AG168" s="316"/>
      <c r="AH168" s="316"/>
      <c r="AI168" s="316"/>
      <c r="AJ168" s="176"/>
      <c r="AK168" s="176"/>
      <c r="AL168" s="176"/>
      <c r="BB168" s="176"/>
      <c r="BC168" s="176"/>
      <c r="BD168" s="176"/>
      <c r="BE168" s="176"/>
      <c r="BF168" s="176"/>
      <c r="BG168" s="177"/>
      <c r="BH168" s="177"/>
      <c r="BI168" s="177"/>
      <c r="BJ168" s="177"/>
      <c r="BK168" s="177"/>
      <c r="BL168" s="177"/>
      <c r="BM168" s="177"/>
      <c r="BN168" s="177"/>
      <c r="BO168" s="177"/>
      <c r="BP168" s="177"/>
      <c r="BQ168" s="177"/>
      <c r="BR168" s="177"/>
      <c r="BS168" s="177"/>
      <c r="BT168" s="177"/>
      <c r="BU168" s="177"/>
    </row>
    <row r="169" s="174" customFormat="1" spans="1:73">
      <c r="A169" s="316"/>
      <c r="B169" s="316"/>
      <c r="C169" s="316"/>
      <c r="D169" s="317"/>
      <c r="E169" s="317"/>
      <c r="F169" s="317"/>
      <c r="G169" s="316"/>
      <c r="H169" s="316"/>
      <c r="I169" s="316"/>
      <c r="J169" s="316"/>
      <c r="K169" s="316"/>
      <c r="L169" s="316"/>
      <c r="M169" s="316"/>
      <c r="N169" s="316"/>
      <c r="O169" s="316"/>
      <c r="P169" s="316"/>
      <c r="Q169" s="316"/>
      <c r="R169" s="316"/>
      <c r="S169" s="316"/>
      <c r="T169" s="316"/>
      <c r="U169" s="316"/>
      <c r="V169" s="316"/>
      <c r="W169" s="316"/>
      <c r="X169" s="316"/>
      <c r="Y169" s="316"/>
      <c r="Z169" s="316"/>
      <c r="AA169" s="316"/>
      <c r="AB169" s="316"/>
      <c r="AC169" s="316"/>
      <c r="AD169" s="316"/>
      <c r="AE169" s="316"/>
      <c r="AF169" s="316"/>
      <c r="AG169" s="316"/>
      <c r="AH169" s="316"/>
      <c r="AI169" s="316"/>
      <c r="AJ169" s="176"/>
      <c r="AK169" s="176"/>
      <c r="AL169" s="176"/>
      <c r="BB169" s="176"/>
      <c r="BC169" s="176"/>
      <c r="BD169" s="176"/>
      <c r="BE169" s="176"/>
      <c r="BF169" s="176"/>
      <c r="BG169" s="177"/>
      <c r="BH169" s="177"/>
      <c r="BI169" s="177"/>
      <c r="BJ169" s="177"/>
      <c r="BK169" s="177"/>
      <c r="BL169" s="177"/>
      <c r="BM169" s="177"/>
      <c r="BN169" s="177"/>
      <c r="BO169" s="177"/>
      <c r="BP169" s="177"/>
      <c r="BQ169" s="177"/>
      <c r="BR169" s="177"/>
      <c r="BS169" s="177"/>
      <c r="BT169" s="177"/>
      <c r="BU169" s="177"/>
    </row>
    <row r="170" s="174" customFormat="1" spans="1:73">
      <c r="A170" s="316"/>
      <c r="B170" s="316"/>
      <c r="C170" s="316"/>
      <c r="D170" s="317"/>
      <c r="E170" s="317"/>
      <c r="F170" s="317"/>
      <c r="G170" s="316"/>
      <c r="H170" s="316"/>
      <c r="I170" s="316"/>
      <c r="J170" s="316"/>
      <c r="K170" s="316"/>
      <c r="L170" s="316"/>
      <c r="M170" s="316"/>
      <c r="N170" s="316"/>
      <c r="O170" s="316"/>
      <c r="P170" s="316"/>
      <c r="Q170" s="316"/>
      <c r="R170" s="316"/>
      <c r="S170" s="316"/>
      <c r="T170" s="316"/>
      <c r="U170" s="316"/>
      <c r="V170" s="316"/>
      <c r="W170" s="316"/>
      <c r="X170" s="316"/>
      <c r="Y170" s="316"/>
      <c r="Z170" s="316"/>
      <c r="AA170" s="316"/>
      <c r="AB170" s="316"/>
      <c r="AC170" s="316"/>
      <c r="AD170" s="316"/>
      <c r="AE170" s="316"/>
      <c r="AF170" s="316"/>
      <c r="AG170" s="316"/>
      <c r="AH170" s="316"/>
      <c r="AI170" s="316"/>
      <c r="AJ170" s="176"/>
      <c r="AK170" s="176"/>
      <c r="AL170" s="176"/>
      <c r="BB170" s="176"/>
      <c r="BC170" s="176"/>
      <c r="BD170" s="176"/>
      <c r="BE170" s="176"/>
      <c r="BF170" s="176"/>
      <c r="BG170" s="177"/>
      <c r="BH170" s="177"/>
      <c r="BI170" s="177"/>
      <c r="BJ170" s="177"/>
      <c r="BK170" s="177"/>
      <c r="BL170" s="177"/>
      <c r="BM170" s="177"/>
      <c r="BN170" s="177"/>
      <c r="BO170" s="177"/>
      <c r="BP170" s="177"/>
      <c r="BQ170" s="177"/>
      <c r="BR170" s="177"/>
      <c r="BS170" s="177"/>
      <c r="BT170" s="177"/>
      <c r="BU170" s="177"/>
    </row>
    <row r="171" s="174" customFormat="1" spans="1:73">
      <c r="A171" s="316"/>
      <c r="B171" s="316"/>
      <c r="C171" s="316"/>
      <c r="D171" s="317"/>
      <c r="E171" s="317"/>
      <c r="F171" s="317"/>
      <c r="G171" s="316"/>
      <c r="H171" s="316"/>
      <c r="I171" s="316"/>
      <c r="J171" s="316"/>
      <c r="K171" s="316"/>
      <c r="L171" s="316"/>
      <c r="M171" s="316"/>
      <c r="N171" s="316"/>
      <c r="O171" s="316"/>
      <c r="P171" s="316"/>
      <c r="Q171" s="316"/>
      <c r="R171" s="316"/>
      <c r="S171" s="316"/>
      <c r="T171" s="316"/>
      <c r="U171" s="316"/>
      <c r="V171" s="316"/>
      <c r="W171" s="316"/>
      <c r="X171" s="316"/>
      <c r="Y171" s="316"/>
      <c r="Z171" s="316"/>
      <c r="AA171" s="316"/>
      <c r="AB171" s="316"/>
      <c r="AC171" s="316"/>
      <c r="AD171" s="316"/>
      <c r="AE171" s="316"/>
      <c r="AF171" s="316"/>
      <c r="AG171" s="316"/>
      <c r="AH171" s="316"/>
      <c r="AI171" s="316"/>
      <c r="AJ171" s="176"/>
      <c r="AK171" s="176"/>
      <c r="AL171" s="176"/>
      <c r="BB171" s="176"/>
      <c r="BC171" s="176"/>
      <c r="BD171" s="176"/>
      <c r="BE171" s="176"/>
      <c r="BF171" s="176"/>
      <c r="BG171" s="177"/>
      <c r="BH171" s="177"/>
      <c r="BI171" s="177"/>
      <c r="BJ171" s="177"/>
      <c r="BK171" s="177"/>
      <c r="BL171" s="177"/>
      <c r="BM171" s="177"/>
      <c r="BN171" s="177"/>
      <c r="BO171" s="177"/>
      <c r="BP171" s="177"/>
      <c r="BQ171" s="177"/>
      <c r="BR171" s="177"/>
      <c r="BS171" s="177"/>
      <c r="BT171" s="177"/>
      <c r="BU171" s="177"/>
    </row>
    <row r="172" s="174" customFormat="1" spans="1:73">
      <c r="A172" s="316"/>
      <c r="B172" s="316"/>
      <c r="C172" s="316"/>
      <c r="D172" s="317"/>
      <c r="E172" s="317"/>
      <c r="F172" s="317"/>
      <c r="G172" s="316"/>
      <c r="H172" s="316"/>
      <c r="I172" s="316"/>
      <c r="J172" s="316"/>
      <c r="K172" s="316"/>
      <c r="L172" s="316"/>
      <c r="M172" s="316"/>
      <c r="N172" s="316"/>
      <c r="O172" s="316"/>
      <c r="P172" s="316"/>
      <c r="Q172" s="316"/>
      <c r="R172" s="316"/>
      <c r="S172" s="316"/>
      <c r="T172" s="316"/>
      <c r="U172" s="316"/>
      <c r="V172" s="316"/>
      <c r="W172" s="316"/>
      <c r="X172" s="316"/>
      <c r="Y172" s="316"/>
      <c r="Z172" s="316"/>
      <c r="AA172" s="316"/>
      <c r="AB172" s="316"/>
      <c r="AC172" s="316"/>
      <c r="AD172" s="316"/>
      <c r="AE172" s="316"/>
      <c r="AF172" s="316"/>
      <c r="AG172" s="316"/>
      <c r="AH172" s="316"/>
      <c r="AI172" s="316"/>
      <c r="AJ172" s="176"/>
      <c r="AK172" s="176"/>
      <c r="AL172" s="176"/>
      <c r="BB172" s="176"/>
      <c r="BC172" s="176"/>
      <c r="BD172" s="176"/>
      <c r="BE172" s="176"/>
      <c r="BF172" s="176"/>
      <c r="BG172" s="177"/>
      <c r="BH172" s="177"/>
      <c r="BI172" s="177"/>
      <c r="BJ172" s="177"/>
      <c r="BK172" s="177"/>
      <c r="BL172" s="177"/>
      <c r="BM172" s="177"/>
      <c r="BN172" s="177"/>
      <c r="BO172" s="177"/>
      <c r="BP172" s="177"/>
      <c r="BQ172" s="177"/>
      <c r="BR172" s="177"/>
      <c r="BS172" s="177"/>
      <c r="BT172" s="177"/>
      <c r="BU172" s="177"/>
    </row>
    <row r="173" s="174" customFormat="1" spans="1:73">
      <c r="A173" s="316"/>
      <c r="B173" s="316"/>
      <c r="C173" s="316"/>
      <c r="D173" s="317"/>
      <c r="E173" s="317"/>
      <c r="F173" s="317"/>
      <c r="G173" s="316"/>
      <c r="H173" s="316"/>
      <c r="I173" s="316"/>
      <c r="J173" s="316"/>
      <c r="K173" s="316"/>
      <c r="L173" s="316"/>
      <c r="M173" s="316"/>
      <c r="N173" s="316"/>
      <c r="O173" s="316"/>
      <c r="P173" s="316"/>
      <c r="Q173" s="316"/>
      <c r="R173" s="316"/>
      <c r="S173" s="316"/>
      <c r="T173" s="316"/>
      <c r="U173" s="316"/>
      <c r="V173" s="316"/>
      <c r="W173" s="316"/>
      <c r="X173" s="316"/>
      <c r="Y173" s="316"/>
      <c r="Z173" s="316"/>
      <c r="AA173" s="316"/>
      <c r="AB173" s="316"/>
      <c r="AC173" s="316"/>
      <c r="AD173" s="316"/>
      <c r="AE173" s="316"/>
      <c r="AF173" s="316"/>
      <c r="AG173" s="316"/>
      <c r="AH173" s="316"/>
      <c r="AI173" s="316"/>
      <c r="AJ173" s="176"/>
      <c r="AK173" s="176"/>
      <c r="AL173" s="176"/>
      <c r="BB173" s="176"/>
      <c r="BC173" s="176"/>
      <c r="BD173" s="176"/>
      <c r="BE173" s="176"/>
      <c r="BF173" s="176"/>
      <c r="BG173" s="177"/>
      <c r="BH173" s="177"/>
      <c r="BI173" s="177"/>
      <c r="BJ173" s="177"/>
      <c r="BK173" s="177"/>
      <c r="BL173" s="177"/>
      <c r="BM173" s="177"/>
      <c r="BN173" s="177"/>
      <c r="BO173" s="177"/>
      <c r="BP173" s="177"/>
      <c r="BQ173" s="177"/>
      <c r="BR173" s="177"/>
      <c r="BS173" s="177"/>
      <c r="BT173" s="177"/>
      <c r="BU173" s="177"/>
    </row>
    <row r="174" s="174" customFormat="1" spans="1:73">
      <c r="A174" s="316"/>
      <c r="B174" s="316"/>
      <c r="C174" s="316"/>
      <c r="D174" s="317"/>
      <c r="E174" s="317"/>
      <c r="F174" s="317"/>
      <c r="G174" s="316"/>
      <c r="H174" s="316"/>
      <c r="I174" s="316"/>
      <c r="J174" s="316"/>
      <c r="K174" s="316"/>
      <c r="L174" s="316"/>
      <c r="M174" s="316"/>
      <c r="N174" s="316"/>
      <c r="O174" s="316"/>
      <c r="P174" s="316"/>
      <c r="Q174" s="316"/>
      <c r="R174" s="316"/>
      <c r="S174" s="316"/>
      <c r="T174" s="316"/>
      <c r="U174" s="316"/>
      <c r="V174" s="316"/>
      <c r="W174" s="316"/>
      <c r="X174" s="316"/>
      <c r="Y174" s="316"/>
      <c r="Z174" s="316"/>
      <c r="AA174" s="316"/>
      <c r="AB174" s="316"/>
      <c r="AC174" s="316"/>
      <c r="AD174" s="316"/>
      <c r="AE174" s="316"/>
      <c r="AF174" s="316"/>
      <c r="AG174" s="316"/>
      <c r="AH174" s="316"/>
      <c r="AI174" s="316"/>
      <c r="AJ174" s="176"/>
      <c r="AK174" s="176"/>
      <c r="AL174" s="176"/>
      <c r="BB174" s="176"/>
      <c r="BC174" s="176"/>
      <c r="BD174" s="176"/>
      <c r="BE174" s="176"/>
      <c r="BF174" s="176"/>
      <c r="BG174" s="177"/>
      <c r="BH174" s="177"/>
      <c r="BI174" s="177"/>
      <c r="BJ174" s="177"/>
      <c r="BK174" s="177"/>
      <c r="BL174" s="177"/>
      <c r="BM174" s="177"/>
      <c r="BN174" s="177"/>
      <c r="BO174" s="177"/>
      <c r="BP174" s="177"/>
      <c r="BQ174" s="177"/>
      <c r="BR174" s="177"/>
      <c r="BS174" s="177"/>
      <c r="BT174" s="177"/>
      <c r="BU174" s="177"/>
    </row>
    <row r="175" s="174" customFormat="1" spans="1:73">
      <c r="A175" s="316"/>
      <c r="B175" s="316"/>
      <c r="C175" s="316"/>
      <c r="D175" s="317"/>
      <c r="E175" s="317"/>
      <c r="F175" s="317"/>
      <c r="G175" s="316"/>
      <c r="H175" s="316"/>
      <c r="I175" s="316"/>
      <c r="J175" s="316"/>
      <c r="K175" s="316"/>
      <c r="L175" s="316"/>
      <c r="M175" s="316"/>
      <c r="N175" s="316"/>
      <c r="O175" s="316"/>
      <c r="P175" s="316"/>
      <c r="Q175" s="316"/>
      <c r="R175" s="316"/>
      <c r="S175" s="316"/>
      <c r="T175" s="316"/>
      <c r="U175" s="316"/>
      <c r="V175" s="316"/>
      <c r="W175" s="316"/>
      <c r="X175" s="316"/>
      <c r="Y175" s="316"/>
      <c r="Z175" s="316"/>
      <c r="AA175" s="316"/>
      <c r="AB175" s="316"/>
      <c r="AC175" s="316"/>
      <c r="AD175" s="316"/>
      <c r="AE175" s="316"/>
      <c r="AF175" s="316"/>
      <c r="AG175" s="316"/>
      <c r="AH175" s="316"/>
      <c r="AI175" s="316"/>
      <c r="AJ175" s="176"/>
      <c r="AK175" s="176"/>
      <c r="AL175" s="176"/>
      <c r="BB175" s="176"/>
      <c r="BC175" s="176"/>
      <c r="BD175" s="176"/>
      <c r="BE175" s="176"/>
      <c r="BF175" s="176"/>
      <c r="BG175" s="177"/>
      <c r="BH175" s="177"/>
      <c r="BI175" s="177"/>
      <c r="BJ175" s="177"/>
      <c r="BK175" s="177"/>
      <c r="BL175" s="177"/>
      <c r="BM175" s="177"/>
      <c r="BN175" s="177"/>
      <c r="BO175" s="177"/>
      <c r="BP175" s="177"/>
      <c r="BQ175" s="177"/>
      <c r="BR175" s="177"/>
      <c r="BS175" s="177"/>
      <c r="BT175" s="177"/>
      <c r="BU175" s="177"/>
    </row>
    <row r="176" s="174" customFormat="1" spans="1:73">
      <c r="A176" s="316"/>
      <c r="B176" s="316"/>
      <c r="C176" s="316"/>
      <c r="D176" s="317"/>
      <c r="E176" s="317"/>
      <c r="F176" s="317"/>
      <c r="G176" s="316"/>
      <c r="H176" s="316"/>
      <c r="I176" s="316"/>
      <c r="J176" s="316"/>
      <c r="K176" s="316"/>
      <c r="L176" s="316"/>
      <c r="M176" s="316"/>
      <c r="N176" s="316"/>
      <c r="O176" s="316"/>
      <c r="P176" s="316"/>
      <c r="Q176" s="316"/>
      <c r="R176" s="316"/>
      <c r="S176" s="316"/>
      <c r="T176" s="316"/>
      <c r="U176" s="316"/>
      <c r="V176" s="316"/>
      <c r="W176" s="316"/>
      <c r="X176" s="316"/>
      <c r="Y176" s="316"/>
      <c r="Z176" s="316"/>
      <c r="AA176" s="316"/>
      <c r="AB176" s="316"/>
      <c r="AC176" s="316"/>
      <c r="AD176" s="316"/>
      <c r="AE176" s="316"/>
      <c r="AF176" s="316"/>
      <c r="AG176" s="316"/>
      <c r="AH176" s="316"/>
      <c r="AI176" s="316"/>
      <c r="AJ176" s="176"/>
      <c r="AK176" s="176"/>
      <c r="AL176" s="176"/>
      <c r="BB176" s="176"/>
      <c r="BC176" s="176"/>
      <c r="BD176" s="176"/>
      <c r="BE176" s="176"/>
      <c r="BF176" s="176"/>
      <c r="BG176" s="177"/>
      <c r="BH176" s="177"/>
      <c r="BI176" s="177"/>
      <c r="BJ176" s="177"/>
      <c r="BK176" s="177"/>
      <c r="BL176" s="177"/>
      <c r="BM176" s="177"/>
      <c r="BN176" s="177"/>
      <c r="BO176" s="177"/>
      <c r="BP176" s="177"/>
      <c r="BQ176" s="177"/>
      <c r="BR176" s="177"/>
      <c r="BS176" s="177"/>
      <c r="BT176" s="177"/>
      <c r="BU176" s="177"/>
    </row>
    <row r="177" s="174" customFormat="1" spans="1:73">
      <c r="A177" s="316"/>
      <c r="B177" s="316"/>
      <c r="C177" s="316"/>
      <c r="D177" s="317"/>
      <c r="E177" s="317"/>
      <c r="F177" s="317"/>
      <c r="G177" s="316"/>
      <c r="H177" s="316"/>
      <c r="I177" s="316"/>
      <c r="J177" s="316"/>
      <c r="K177" s="316"/>
      <c r="L177" s="316"/>
      <c r="M177" s="316"/>
      <c r="N177" s="316"/>
      <c r="O177" s="316"/>
      <c r="P177" s="316"/>
      <c r="Q177" s="316"/>
      <c r="R177" s="316"/>
      <c r="S177" s="316"/>
      <c r="T177" s="316"/>
      <c r="U177" s="316"/>
      <c r="V177" s="316"/>
      <c r="W177" s="316"/>
      <c r="X177" s="316"/>
      <c r="Y177" s="316"/>
      <c r="Z177" s="316"/>
      <c r="AA177" s="316"/>
      <c r="AB177" s="316"/>
      <c r="AC177" s="316"/>
      <c r="AD177" s="316"/>
      <c r="AE177" s="316"/>
      <c r="AF177" s="316"/>
      <c r="AG177" s="316"/>
      <c r="AH177" s="316"/>
      <c r="AI177" s="316"/>
      <c r="AJ177" s="176"/>
      <c r="AK177" s="176"/>
      <c r="AL177" s="176"/>
      <c r="BB177" s="176"/>
      <c r="BC177" s="176"/>
      <c r="BD177" s="176"/>
      <c r="BE177" s="176"/>
      <c r="BF177" s="176"/>
      <c r="BG177" s="177"/>
      <c r="BH177" s="177"/>
      <c r="BI177" s="177"/>
      <c r="BJ177" s="177"/>
      <c r="BK177" s="177"/>
      <c r="BL177" s="177"/>
      <c r="BM177" s="177"/>
      <c r="BN177" s="177"/>
      <c r="BO177" s="177"/>
      <c r="BP177" s="177"/>
      <c r="BQ177" s="177"/>
      <c r="BR177" s="177"/>
      <c r="BS177" s="177"/>
      <c r="BT177" s="177"/>
      <c r="BU177" s="177"/>
    </row>
    <row r="178" s="174" customFormat="1" spans="1:73">
      <c r="A178" s="316"/>
      <c r="B178" s="316"/>
      <c r="C178" s="316"/>
      <c r="D178" s="317"/>
      <c r="E178" s="317"/>
      <c r="F178" s="317"/>
      <c r="G178" s="316"/>
      <c r="H178" s="316"/>
      <c r="I178" s="316"/>
      <c r="J178" s="316"/>
      <c r="K178" s="316"/>
      <c r="L178" s="316"/>
      <c r="M178" s="316"/>
      <c r="N178" s="316"/>
      <c r="O178" s="316"/>
      <c r="P178" s="316"/>
      <c r="Q178" s="316"/>
      <c r="R178" s="316"/>
      <c r="S178" s="316"/>
      <c r="T178" s="316"/>
      <c r="U178" s="316"/>
      <c r="V178" s="316"/>
      <c r="W178" s="316"/>
      <c r="X178" s="316"/>
      <c r="Y178" s="316"/>
      <c r="Z178" s="316"/>
      <c r="AA178" s="316"/>
      <c r="AB178" s="316"/>
      <c r="AC178" s="316"/>
      <c r="AD178" s="316"/>
      <c r="AE178" s="316"/>
      <c r="AF178" s="316"/>
      <c r="AG178" s="316"/>
      <c r="AH178" s="316"/>
      <c r="AI178" s="316"/>
      <c r="AJ178" s="176"/>
      <c r="AK178" s="176"/>
      <c r="AL178" s="176"/>
      <c r="BB178" s="176"/>
      <c r="BC178" s="176"/>
      <c r="BD178" s="176"/>
      <c r="BE178" s="176"/>
      <c r="BF178" s="176"/>
      <c r="BG178" s="177"/>
      <c r="BH178" s="177"/>
      <c r="BI178" s="177"/>
      <c r="BJ178" s="177"/>
      <c r="BK178" s="177"/>
      <c r="BL178" s="177"/>
      <c r="BM178" s="177"/>
      <c r="BN178" s="177"/>
      <c r="BO178" s="177"/>
      <c r="BP178" s="177"/>
      <c r="BQ178" s="177"/>
      <c r="BR178" s="177"/>
      <c r="BS178" s="177"/>
      <c r="BT178" s="177"/>
      <c r="BU178" s="177"/>
    </row>
    <row r="179" s="174" customFormat="1" spans="1:73">
      <c r="A179" s="316"/>
      <c r="B179" s="316"/>
      <c r="C179" s="316"/>
      <c r="D179" s="317"/>
      <c r="E179" s="317"/>
      <c r="F179" s="317"/>
      <c r="G179" s="316"/>
      <c r="H179" s="316"/>
      <c r="I179" s="316"/>
      <c r="J179" s="316"/>
      <c r="K179" s="316"/>
      <c r="L179" s="316"/>
      <c r="M179" s="316"/>
      <c r="N179" s="316"/>
      <c r="O179" s="316"/>
      <c r="P179" s="316"/>
      <c r="Q179" s="316"/>
      <c r="R179" s="316"/>
      <c r="S179" s="316"/>
      <c r="T179" s="316"/>
      <c r="U179" s="316"/>
      <c r="V179" s="316"/>
      <c r="W179" s="316"/>
      <c r="X179" s="316"/>
      <c r="Y179" s="316"/>
      <c r="Z179" s="316"/>
      <c r="AA179" s="316"/>
      <c r="AB179" s="316"/>
      <c r="AC179" s="316"/>
      <c r="AD179" s="316"/>
      <c r="AE179" s="316"/>
      <c r="AF179" s="316"/>
      <c r="AG179" s="316"/>
      <c r="AH179" s="316"/>
      <c r="AI179" s="316"/>
      <c r="AJ179" s="176"/>
      <c r="AK179" s="176"/>
      <c r="AL179" s="176"/>
      <c r="BB179" s="176"/>
      <c r="BC179" s="176"/>
      <c r="BD179" s="176"/>
      <c r="BE179" s="176"/>
      <c r="BF179" s="176"/>
      <c r="BG179" s="177"/>
      <c r="BH179" s="177"/>
      <c r="BI179" s="177"/>
      <c r="BJ179" s="177"/>
      <c r="BK179" s="177"/>
      <c r="BL179" s="177"/>
      <c r="BM179" s="177"/>
      <c r="BN179" s="177"/>
      <c r="BO179" s="177"/>
      <c r="BP179" s="177"/>
      <c r="BQ179" s="177"/>
      <c r="BR179" s="177"/>
      <c r="BS179" s="177"/>
      <c r="BT179" s="177"/>
      <c r="BU179" s="177"/>
    </row>
    <row r="180" s="174" customFormat="1" spans="1:73">
      <c r="A180" s="316"/>
      <c r="B180" s="316"/>
      <c r="C180" s="316"/>
      <c r="D180" s="317"/>
      <c r="E180" s="317"/>
      <c r="F180" s="317"/>
      <c r="G180" s="316"/>
      <c r="H180" s="316"/>
      <c r="I180" s="316"/>
      <c r="J180" s="316"/>
      <c r="K180" s="316"/>
      <c r="L180" s="316"/>
      <c r="M180" s="316"/>
      <c r="N180" s="316"/>
      <c r="O180" s="316"/>
      <c r="P180" s="316"/>
      <c r="Q180" s="316"/>
      <c r="R180" s="316"/>
      <c r="S180" s="316"/>
      <c r="T180" s="316"/>
      <c r="U180" s="316"/>
      <c r="V180" s="316"/>
      <c r="W180" s="316"/>
      <c r="X180" s="316"/>
      <c r="Y180" s="316"/>
      <c r="Z180" s="316"/>
      <c r="AA180" s="316"/>
      <c r="AB180" s="316"/>
      <c r="AC180" s="316"/>
      <c r="AD180" s="316"/>
      <c r="AE180" s="316"/>
      <c r="AF180" s="316"/>
      <c r="AG180" s="316"/>
      <c r="AH180" s="316"/>
      <c r="AI180" s="316"/>
      <c r="AJ180" s="176"/>
      <c r="AK180" s="176"/>
      <c r="AL180" s="176"/>
      <c r="BB180" s="176"/>
      <c r="BC180" s="176"/>
      <c r="BD180" s="176"/>
      <c r="BE180" s="176"/>
      <c r="BF180" s="176"/>
      <c r="BG180" s="177"/>
      <c r="BH180" s="177"/>
      <c r="BI180" s="177"/>
      <c r="BJ180" s="177"/>
      <c r="BK180" s="177"/>
      <c r="BL180" s="177"/>
      <c r="BM180" s="177"/>
      <c r="BN180" s="177"/>
      <c r="BO180" s="177"/>
      <c r="BP180" s="177"/>
      <c r="BQ180" s="177"/>
      <c r="BR180" s="177"/>
      <c r="BS180" s="177"/>
      <c r="BT180" s="177"/>
      <c r="BU180" s="177"/>
    </row>
    <row r="181" s="174" customFormat="1" spans="1:73">
      <c r="A181" s="316"/>
      <c r="B181" s="316"/>
      <c r="C181" s="316"/>
      <c r="D181" s="317"/>
      <c r="E181" s="317"/>
      <c r="F181" s="317"/>
      <c r="G181" s="316"/>
      <c r="H181" s="316"/>
      <c r="I181" s="316"/>
      <c r="J181" s="316"/>
      <c r="K181" s="316"/>
      <c r="L181" s="316"/>
      <c r="M181" s="316"/>
      <c r="N181" s="316"/>
      <c r="O181" s="316"/>
      <c r="P181" s="316"/>
      <c r="Q181" s="316"/>
      <c r="R181" s="316"/>
      <c r="S181" s="316"/>
      <c r="T181" s="316"/>
      <c r="U181" s="316"/>
      <c r="V181" s="316"/>
      <c r="W181" s="316"/>
      <c r="X181" s="316"/>
      <c r="Y181" s="316"/>
      <c r="Z181" s="316"/>
      <c r="AA181" s="316"/>
      <c r="AB181" s="316"/>
      <c r="AC181" s="316"/>
      <c r="AD181" s="316"/>
      <c r="AE181" s="316"/>
      <c r="AF181" s="316"/>
      <c r="AG181" s="316"/>
      <c r="AH181" s="316"/>
      <c r="AI181" s="316"/>
      <c r="AJ181" s="176"/>
      <c r="AK181" s="176"/>
      <c r="AL181" s="176"/>
      <c r="BB181" s="176"/>
      <c r="BC181" s="176"/>
      <c r="BD181" s="176"/>
      <c r="BE181" s="176"/>
      <c r="BF181" s="176"/>
      <c r="BG181" s="177"/>
      <c r="BH181" s="177"/>
      <c r="BI181" s="177"/>
      <c r="BJ181" s="177"/>
      <c r="BK181" s="177"/>
      <c r="BL181" s="177"/>
      <c r="BM181" s="177"/>
      <c r="BN181" s="177"/>
      <c r="BO181" s="177"/>
      <c r="BP181" s="177"/>
      <c r="BQ181" s="177"/>
      <c r="BR181" s="177"/>
      <c r="BS181" s="177"/>
      <c r="BT181" s="177"/>
      <c r="BU181" s="177"/>
    </row>
    <row r="182" s="174" customFormat="1" spans="1:73">
      <c r="A182" s="316"/>
      <c r="B182" s="316"/>
      <c r="C182" s="316"/>
      <c r="D182" s="317"/>
      <c r="E182" s="317"/>
      <c r="F182" s="317"/>
      <c r="G182" s="316"/>
      <c r="H182" s="316"/>
      <c r="I182" s="316"/>
      <c r="J182" s="316"/>
      <c r="K182" s="316"/>
      <c r="L182" s="316"/>
      <c r="M182" s="316"/>
      <c r="N182" s="316"/>
      <c r="O182" s="316"/>
      <c r="P182" s="316"/>
      <c r="Q182" s="316"/>
      <c r="R182" s="316"/>
      <c r="S182" s="316"/>
      <c r="T182" s="316"/>
      <c r="U182" s="316"/>
      <c r="V182" s="316"/>
      <c r="W182" s="316"/>
      <c r="X182" s="316"/>
      <c r="Y182" s="316"/>
      <c r="Z182" s="316"/>
      <c r="AA182" s="316"/>
      <c r="AB182" s="316"/>
      <c r="AC182" s="316"/>
      <c r="AD182" s="316"/>
      <c r="AE182" s="316"/>
      <c r="AF182" s="316"/>
      <c r="AG182" s="316"/>
      <c r="AH182" s="316"/>
      <c r="AI182" s="316"/>
      <c r="AJ182" s="176"/>
      <c r="AK182" s="176"/>
      <c r="AL182" s="176"/>
      <c r="BB182" s="176"/>
      <c r="BC182" s="176"/>
      <c r="BD182" s="176"/>
      <c r="BE182" s="176"/>
      <c r="BF182" s="176"/>
      <c r="BG182" s="177"/>
      <c r="BH182" s="177"/>
      <c r="BI182" s="177"/>
      <c r="BJ182" s="177"/>
      <c r="BK182" s="177"/>
      <c r="BL182" s="177"/>
      <c r="BM182" s="177"/>
      <c r="BN182" s="177"/>
      <c r="BO182" s="177"/>
      <c r="BP182" s="177"/>
      <c r="BQ182" s="177"/>
      <c r="BR182" s="177"/>
      <c r="BS182" s="177"/>
      <c r="BT182" s="177"/>
      <c r="BU182" s="177"/>
    </row>
    <row r="183" s="174" customFormat="1" spans="1:73">
      <c r="A183" s="316"/>
      <c r="B183" s="316"/>
      <c r="C183" s="316"/>
      <c r="D183" s="317"/>
      <c r="E183" s="317"/>
      <c r="F183" s="317"/>
      <c r="G183" s="316"/>
      <c r="H183" s="316"/>
      <c r="I183" s="316"/>
      <c r="J183" s="316"/>
      <c r="K183" s="316"/>
      <c r="L183" s="316"/>
      <c r="M183" s="316"/>
      <c r="N183" s="316"/>
      <c r="O183" s="316"/>
      <c r="P183" s="316"/>
      <c r="Q183" s="316"/>
      <c r="R183" s="316"/>
      <c r="S183" s="316"/>
      <c r="T183" s="316"/>
      <c r="U183" s="316"/>
      <c r="V183" s="316"/>
      <c r="W183" s="316"/>
      <c r="X183" s="316"/>
      <c r="Y183" s="316"/>
      <c r="Z183" s="316"/>
      <c r="AA183" s="316"/>
      <c r="AB183" s="316"/>
      <c r="AC183" s="316"/>
      <c r="AD183" s="316"/>
      <c r="AE183" s="316"/>
      <c r="AF183" s="316"/>
      <c r="AG183" s="316"/>
      <c r="AH183" s="316"/>
      <c r="AI183" s="316"/>
      <c r="AJ183" s="176"/>
      <c r="AK183" s="176"/>
      <c r="AL183" s="176"/>
      <c r="BB183" s="176"/>
      <c r="BC183" s="176"/>
      <c r="BD183" s="176"/>
      <c r="BE183" s="176"/>
      <c r="BF183" s="176"/>
      <c r="BG183" s="177"/>
      <c r="BH183" s="177"/>
      <c r="BI183" s="177"/>
      <c r="BJ183" s="177"/>
      <c r="BK183" s="177"/>
      <c r="BL183" s="177"/>
      <c r="BM183" s="177"/>
      <c r="BN183" s="177"/>
      <c r="BO183" s="177"/>
      <c r="BP183" s="177"/>
      <c r="BQ183" s="177"/>
      <c r="BR183" s="177"/>
      <c r="BS183" s="177"/>
      <c r="BT183" s="177"/>
      <c r="BU183" s="177"/>
    </row>
    <row r="184" s="174" customFormat="1" spans="1:73">
      <c r="A184" s="316"/>
      <c r="B184" s="316"/>
      <c r="C184" s="316"/>
      <c r="D184" s="317"/>
      <c r="E184" s="317"/>
      <c r="F184" s="317"/>
      <c r="G184" s="316"/>
      <c r="H184" s="316"/>
      <c r="I184" s="316"/>
      <c r="J184" s="316"/>
      <c r="K184" s="316"/>
      <c r="L184" s="316"/>
      <c r="M184" s="316"/>
      <c r="N184" s="316"/>
      <c r="O184" s="316"/>
      <c r="P184" s="316"/>
      <c r="Q184" s="316"/>
      <c r="R184" s="316"/>
      <c r="S184" s="316"/>
      <c r="T184" s="316"/>
      <c r="U184" s="316"/>
      <c r="V184" s="316"/>
      <c r="W184" s="316"/>
      <c r="X184" s="316"/>
      <c r="Y184" s="316"/>
      <c r="Z184" s="316"/>
      <c r="AA184" s="316"/>
      <c r="AB184" s="316"/>
      <c r="AC184" s="316"/>
      <c r="AD184" s="316"/>
      <c r="AE184" s="316"/>
      <c r="AF184" s="316"/>
      <c r="AG184" s="316"/>
      <c r="AH184" s="316"/>
      <c r="AI184" s="316"/>
      <c r="AJ184" s="176"/>
      <c r="AK184" s="176"/>
      <c r="AL184" s="176"/>
      <c r="BB184" s="176"/>
      <c r="BC184" s="176"/>
      <c r="BD184" s="176"/>
      <c r="BE184" s="176"/>
      <c r="BF184" s="176"/>
      <c r="BG184" s="177"/>
      <c r="BH184" s="177"/>
      <c r="BI184" s="177"/>
      <c r="BJ184" s="177"/>
      <c r="BK184" s="177"/>
      <c r="BL184" s="177"/>
      <c r="BM184" s="177"/>
      <c r="BN184" s="177"/>
      <c r="BO184" s="177"/>
      <c r="BP184" s="177"/>
      <c r="BQ184" s="177"/>
      <c r="BR184" s="177"/>
      <c r="BS184" s="177"/>
      <c r="BT184" s="177"/>
      <c r="BU184" s="177"/>
    </row>
    <row r="185" s="174" customFormat="1" spans="1:73">
      <c r="A185" s="316"/>
      <c r="B185" s="316"/>
      <c r="C185" s="316"/>
      <c r="D185" s="317"/>
      <c r="E185" s="317"/>
      <c r="F185" s="317"/>
      <c r="G185" s="316"/>
      <c r="H185" s="316"/>
      <c r="I185" s="316"/>
      <c r="J185" s="316"/>
      <c r="K185" s="316"/>
      <c r="L185" s="316"/>
      <c r="M185" s="316"/>
      <c r="N185" s="316"/>
      <c r="O185" s="316"/>
      <c r="P185" s="316"/>
      <c r="Q185" s="316"/>
      <c r="R185" s="316"/>
      <c r="S185" s="316"/>
      <c r="T185" s="316"/>
      <c r="U185" s="316"/>
      <c r="V185" s="316"/>
      <c r="W185" s="316"/>
      <c r="X185" s="316"/>
      <c r="Y185" s="316"/>
      <c r="Z185" s="316"/>
      <c r="AA185" s="316"/>
      <c r="AB185" s="316"/>
      <c r="AC185" s="316"/>
      <c r="AD185" s="316"/>
      <c r="AE185" s="316"/>
      <c r="AF185" s="316"/>
      <c r="AG185" s="316"/>
      <c r="AH185" s="316"/>
      <c r="AI185" s="316"/>
      <c r="AJ185" s="176"/>
      <c r="AK185" s="176"/>
      <c r="AL185" s="176"/>
      <c r="BB185" s="176"/>
      <c r="BC185" s="176"/>
      <c r="BD185" s="176"/>
      <c r="BE185" s="176"/>
      <c r="BF185" s="176"/>
      <c r="BG185" s="177"/>
      <c r="BH185" s="177"/>
      <c r="BI185" s="177"/>
      <c r="BJ185" s="177"/>
      <c r="BK185" s="177"/>
      <c r="BL185" s="177"/>
      <c r="BM185" s="177"/>
      <c r="BN185" s="177"/>
      <c r="BO185" s="177"/>
      <c r="BP185" s="177"/>
      <c r="BQ185" s="177"/>
      <c r="BR185" s="177"/>
      <c r="BS185" s="177"/>
      <c r="BT185" s="177"/>
      <c r="BU185" s="177"/>
    </row>
    <row r="186" s="174" customFormat="1" spans="1:73">
      <c r="A186" s="316"/>
      <c r="B186" s="316"/>
      <c r="C186" s="316"/>
      <c r="D186" s="317"/>
      <c r="E186" s="317"/>
      <c r="F186" s="317"/>
      <c r="G186" s="316"/>
      <c r="H186" s="316"/>
      <c r="I186" s="316"/>
      <c r="J186" s="316"/>
      <c r="K186" s="316"/>
      <c r="L186" s="316"/>
      <c r="M186" s="316"/>
      <c r="N186" s="316"/>
      <c r="O186" s="316"/>
      <c r="P186" s="316"/>
      <c r="Q186" s="316"/>
      <c r="R186" s="316"/>
      <c r="S186" s="316"/>
      <c r="T186" s="316"/>
      <c r="U186" s="316"/>
      <c r="V186" s="316"/>
      <c r="W186" s="316"/>
      <c r="X186" s="316"/>
      <c r="Y186" s="316"/>
      <c r="Z186" s="316"/>
      <c r="AA186" s="316"/>
      <c r="AB186" s="316"/>
      <c r="AC186" s="316"/>
      <c r="AD186" s="316"/>
      <c r="AE186" s="316"/>
      <c r="AF186" s="316"/>
      <c r="AG186" s="316"/>
      <c r="AH186" s="316"/>
      <c r="AI186" s="316"/>
      <c r="AJ186" s="176"/>
      <c r="AK186" s="176"/>
      <c r="AL186" s="176"/>
      <c r="BB186" s="176"/>
      <c r="BC186" s="176"/>
      <c r="BD186" s="176"/>
      <c r="BE186" s="176"/>
      <c r="BF186" s="176"/>
      <c r="BG186" s="177"/>
      <c r="BH186" s="177"/>
      <c r="BI186" s="177"/>
      <c r="BJ186" s="177"/>
      <c r="BK186" s="177"/>
      <c r="BL186" s="177"/>
      <c r="BM186" s="177"/>
      <c r="BN186" s="177"/>
      <c r="BO186" s="177"/>
      <c r="BP186" s="177"/>
      <c r="BQ186" s="177"/>
      <c r="BR186" s="177"/>
      <c r="BS186" s="177"/>
      <c r="BT186" s="177"/>
      <c r="BU186" s="177"/>
    </row>
    <row r="187" s="174" customFormat="1" spans="1:73">
      <c r="A187" s="316"/>
      <c r="B187" s="316"/>
      <c r="C187" s="316"/>
      <c r="D187" s="317"/>
      <c r="E187" s="317"/>
      <c r="F187" s="317"/>
      <c r="G187" s="316"/>
      <c r="H187" s="316"/>
      <c r="I187" s="316"/>
      <c r="J187" s="316"/>
      <c r="K187" s="316"/>
      <c r="L187" s="316"/>
      <c r="M187" s="316"/>
      <c r="N187" s="316"/>
      <c r="O187" s="316"/>
      <c r="P187" s="316"/>
      <c r="Q187" s="316"/>
      <c r="R187" s="316"/>
      <c r="S187" s="316"/>
      <c r="T187" s="316"/>
      <c r="U187" s="316"/>
      <c r="V187" s="316"/>
      <c r="W187" s="316"/>
      <c r="X187" s="316"/>
      <c r="Y187" s="316"/>
      <c r="Z187" s="316"/>
      <c r="AA187" s="316"/>
      <c r="AB187" s="316"/>
      <c r="AC187" s="316"/>
      <c r="AD187" s="316"/>
      <c r="AE187" s="316"/>
      <c r="AF187" s="316"/>
      <c r="AG187" s="316"/>
      <c r="AH187" s="316"/>
      <c r="AI187" s="316"/>
      <c r="AJ187" s="176"/>
      <c r="AK187" s="176"/>
      <c r="AL187" s="176"/>
      <c r="BB187" s="176"/>
      <c r="BC187" s="176"/>
      <c r="BD187" s="176"/>
      <c r="BE187" s="176"/>
      <c r="BF187" s="176"/>
      <c r="BG187" s="177"/>
      <c r="BH187" s="177"/>
      <c r="BI187" s="177"/>
      <c r="BJ187" s="177"/>
      <c r="BK187" s="177"/>
      <c r="BL187" s="177"/>
      <c r="BM187" s="177"/>
      <c r="BN187" s="177"/>
      <c r="BO187" s="177"/>
      <c r="BP187" s="177"/>
      <c r="BQ187" s="177"/>
      <c r="BR187" s="177"/>
      <c r="BS187" s="177"/>
      <c r="BT187" s="177"/>
      <c r="BU187" s="177"/>
    </row>
    <row r="188" s="174" customFormat="1" spans="1:73">
      <c r="A188" s="316"/>
      <c r="B188" s="316"/>
      <c r="C188" s="316"/>
      <c r="D188" s="317"/>
      <c r="E188" s="317"/>
      <c r="F188" s="317"/>
      <c r="G188" s="316"/>
      <c r="H188" s="316"/>
      <c r="I188" s="316"/>
      <c r="J188" s="316"/>
      <c r="K188" s="316"/>
      <c r="L188" s="316"/>
      <c r="M188" s="316"/>
      <c r="N188" s="316"/>
      <c r="O188" s="316"/>
      <c r="P188" s="316"/>
      <c r="Q188" s="316"/>
      <c r="R188" s="316"/>
      <c r="S188" s="316"/>
      <c r="T188" s="316"/>
      <c r="U188" s="316"/>
      <c r="V188" s="316"/>
      <c r="W188" s="316"/>
      <c r="X188" s="316"/>
      <c r="Y188" s="316"/>
      <c r="Z188" s="316"/>
      <c r="AA188" s="316"/>
      <c r="AB188" s="316"/>
      <c r="AC188" s="316"/>
      <c r="AD188" s="316"/>
      <c r="AE188" s="316"/>
      <c r="AF188" s="316"/>
      <c r="AG188" s="316"/>
      <c r="AH188" s="316"/>
      <c r="AI188" s="316"/>
      <c r="AJ188" s="176"/>
      <c r="AK188" s="176"/>
      <c r="AL188" s="176"/>
      <c r="BB188" s="176"/>
      <c r="BC188" s="176"/>
      <c r="BD188" s="176"/>
      <c r="BE188" s="176"/>
      <c r="BF188" s="176"/>
      <c r="BG188" s="177"/>
      <c r="BH188" s="177"/>
      <c r="BI188" s="177"/>
      <c r="BJ188" s="177"/>
      <c r="BK188" s="177"/>
      <c r="BL188" s="177"/>
      <c r="BM188" s="177"/>
      <c r="BN188" s="177"/>
      <c r="BO188" s="177"/>
      <c r="BP188" s="177"/>
      <c r="BQ188" s="177"/>
      <c r="BR188" s="177"/>
      <c r="BS188" s="177"/>
      <c r="BT188" s="177"/>
      <c r="BU188" s="177"/>
    </row>
    <row r="189" s="174" customFormat="1" spans="1:73">
      <c r="A189" s="316"/>
      <c r="B189" s="316"/>
      <c r="C189" s="316"/>
      <c r="D189" s="317"/>
      <c r="E189" s="317"/>
      <c r="F189" s="317"/>
      <c r="G189" s="316"/>
      <c r="H189" s="316"/>
      <c r="I189" s="316"/>
      <c r="J189" s="316"/>
      <c r="K189" s="316"/>
      <c r="L189" s="316"/>
      <c r="M189" s="316"/>
      <c r="N189" s="316"/>
      <c r="O189" s="316"/>
      <c r="P189" s="316"/>
      <c r="Q189" s="316"/>
      <c r="R189" s="316"/>
      <c r="S189" s="316"/>
      <c r="T189" s="316"/>
      <c r="U189" s="316"/>
      <c r="V189" s="316"/>
      <c r="W189" s="316"/>
      <c r="X189" s="316"/>
      <c r="Y189" s="316"/>
      <c r="Z189" s="316"/>
      <c r="AA189" s="316"/>
      <c r="AB189" s="316"/>
      <c r="AC189" s="316"/>
      <c r="AD189" s="316"/>
      <c r="AE189" s="316"/>
      <c r="AF189" s="316"/>
      <c r="AG189" s="316"/>
      <c r="AH189" s="316"/>
      <c r="AI189" s="316"/>
      <c r="AJ189" s="176"/>
      <c r="AK189" s="176"/>
      <c r="AL189" s="176"/>
      <c r="BB189" s="176"/>
      <c r="BC189" s="176"/>
      <c r="BD189" s="176"/>
      <c r="BE189" s="176"/>
      <c r="BF189" s="176"/>
      <c r="BG189" s="177"/>
      <c r="BH189" s="177"/>
      <c r="BI189" s="177"/>
      <c r="BJ189" s="177"/>
      <c r="BK189" s="177"/>
      <c r="BL189" s="177"/>
      <c r="BM189" s="177"/>
      <c r="BN189" s="177"/>
      <c r="BO189" s="177"/>
      <c r="BP189" s="177"/>
      <c r="BQ189" s="177"/>
      <c r="BR189" s="177"/>
      <c r="BS189" s="177"/>
      <c r="BT189" s="177"/>
      <c r="BU189" s="177"/>
    </row>
    <row r="190" s="174" customFormat="1" spans="1:73">
      <c r="A190" s="316"/>
      <c r="B190" s="316"/>
      <c r="C190" s="316"/>
      <c r="D190" s="317"/>
      <c r="E190" s="317"/>
      <c r="F190" s="317"/>
      <c r="G190" s="316"/>
      <c r="H190" s="316"/>
      <c r="I190" s="316"/>
      <c r="J190" s="316"/>
      <c r="K190" s="316"/>
      <c r="L190" s="316"/>
      <c r="M190" s="316"/>
      <c r="N190" s="316"/>
      <c r="O190" s="316"/>
      <c r="P190" s="316"/>
      <c r="Q190" s="316"/>
      <c r="R190" s="316"/>
      <c r="S190" s="316"/>
      <c r="T190" s="316"/>
      <c r="U190" s="316"/>
      <c r="V190" s="316"/>
      <c r="W190" s="316"/>
      <c r="X190" s="316"/>
      <c r="Y190" s="316"/>
      <c r="Z190" s="316"/>
      <c r="AA190" s="316"/>
      <c r="AB190" s="316"/>
      <c r="AC190" s="316"/>
      <c r="AD190" s="316"/>
      <c r="AE190" s="316"/>
      <c r="AF190" s="316"/>
      <c r="AG190" s="316"/>
      <c r="AH190" s="316"/>
      <c r="AI190" s="316"/>
      <c r="AJ190" s="176"/>
      <c r="AK190" s="176"/>
      <c r="AL190" s="176"/>
      <c r="BB190" s="176"/>
      <c r="BC190" s="176"/>
      <c r="BD190" s="176"/>
      <c r="BE190" s="176"/>
      <c r="BF190" s="176"/>
      <c r="BG190" s="177"/>
      <c r="BH190" s="177"/>
      <c r="BI190" s="177"/>
      <c r="BJ190" s="177"/>
      <c r="BK190" s="177"/>
      <c r="BL190" s="177"/>
      <c r="BM190" s="177"/>
      <c r="BN190" s="177"/>
      <c r="BO190" s="177"/>
      <c r="BP190" s="177"/>
      <c r="BQ190" s="177"/>
      <c r="BR190" s="177"/>
      <c r="BS190" s="177"/>
      <c r="BT190" s="177"/>
      <c r="BU190" s="177"/>
    </row>
    <row r="191" s="174" customFormat="1" spans="1:73">
      <c r="A191" s="316"/>
      <c r="B191" s="316"/>
      <c r="C191" s="316"/>
      <c r="D191" s="317"/>
      <c r="E191" s="317"/>
      <c r="F191" s="317"/>
      <c r="G191" s="316"/>
      <c r="H191" s="316"/>
      <c r="I191" s="316"/>
      <c r="J191" s="316"/>
      <c r="K191" s="316"/>
      <c r="L191" s="316"/>
      <c r="M191" s="316"/>
      <c r="N191" s="316"/>
      <c r="O191" s="316"/>
      <c r="P191" s="316"/>
      <c r="Q191" s="316"/>
      <c r="R191" s="316"/>
      <c r="S191" s="316"/>
      <c r="T191" s="316"/>
      <c r="U191" s="316"/>
      <c r="V191" s="316"/>
      <c r="W191" s="316"/>
      <c r="X191" s="316"/>
      <c r="Y191" s="316"/>
      <c r="Z191" s="316"/>
      <c r="AA191" s="316"/>
      <c r="AB191" s="316"/>
      <c r="AC191" s="316"/>
      <c r="AD191" s="316"/>
      <c r="AE191" s="316"/>
      <c r="AF191" s="316"/>
      <c r="AG191" s="316"/>
      <c r="AH191" s="316"/>
      <c r="AI191" s="316"/>
      <c r="AJ191" s="176"/>
      <c r="AK191" s="176"/>
      <c r="AL191" s="176"/>
      <c r="BB191" s="176"/>
      <c r="BC191" s="176"/>
      <c r="BD191" s="176"/>
      <c r="BE191" s="176"/>
      <c r="BF191" s="176"/>
      <c r="BG191" s="177"/>
      <c r="BH191" s="177"/>
      <c r="BI191" s="177"/>
      <c r="BJ191" s="177"/>
      <c r="BK191" s="177"/>
      <c r="BL191" s="177"/>
      <c r="BM191" s="177"/>
      <c r="BN191" s="177"/>
      <c r="BO191" s="177"/>
      <c r="BP191" s="177"/>
      <c r="BQ191" s="177"/>
      <c r="BR191" s="177"/>
      <c r="BS191" s="177"/>
      <c r="BT191" s="177"/>
      <c r="BU191" s="177"/>
    </row>
    <row r="192" s="174" customFormat="1" spans="1:73">
      <c r="A192" s="316"/>
      <c r="B192" s="316"/>
      <c r="C192" s="316"/>
      <c r="D192" s="317"/>
      <c r="E192" s="317"/>
      <c r="F192" s="317"/>
      <c r="G192" s="316"/>
      <c r="H192" s="316"/>
      <c r="I192" s="316"/>
      <c r="J192" s="316"/>
      <c r="K192" s="316"/>
      <c r="L192" s="316"/>
      <c r="M192" s="316"/>
      <c r="N192" s="316"/>
      <c r="O192" s="316"/>
      <c r="P192" s="316"/>
      <c r="Q192" s="316"/>
      <c r="R192" s="316"/>
      <c r="S192" s="316"/>
      <c r="T192" s="316"/>
      <c r="U192" s="316"/>
      <c r="V192" s="316"/>
      <c r="W192" s="316"/>
      <c r="X192" s="316"/>
      <c r="Y192" s="316"/>
      <c r="Z192" s="316"/>
      <c r="AA192" s="316"/>
      <c r="AB192" s="316"/>
      <c r="AC192" s="316"/>
      <c r="AD192" s="316"/>
      <c r="AE192" s="316"/>
      <c r="AF192" s="316"/>
      <c r="AG192" s="316"/>
      <c r="AH192" s="316"/>
      <c r="AI192" s="316"/>
      <c r="AJ192" s="176"/>
      <c r="AK192" s="176"/>
      <c r="AL192" s="176"/>
      <c r="BB192" s="176"/>
      <c r="BC192" s="176"/>
      <c r="BD192" s="176"/>
      <c r="BE192" s="176"/>
      <c r="BF192" s="176"/>
      <c r="BG192" s="177"/>
      <c r="BH192" s="177"/>
      <c r="BI192" s="177"/>
      <c r="BJ192" s="177"/>
      <c r="BK192" s="177"/>
      <c r="BL192" s="177"/>
      <c r="BM192" s="177"/>
      <c r="BN192" s="177"/>
      <c r="BO192" s="177"/>
      <c r="BP192" s="177"/>
      <c r="BQ192" s="177"/>
      <c r="BR192" s="177"/>
      <c r="BS192" s="177"/>
      <c r="BT192" s="177"/>
      <c r="BU192" s="177"/>
    </row>
    <row r="193" s="174" customFormat="1" spans="1:73">
      <c r="A193" s="316"/>
      <c r="B193" s="316"/>
      <c r="C193" s="316"/>
      <c r="D193" s="317"/>
      <c r="E193" s="317"/>
      <c r="F193" s="317"/>
      <c r="G193" s="316"/>
      <c r="H193" s="316"/>
      <c r="I193" s="316"/>
      <c r="J193" s="316"/>
      <c r="K193" s="316"/>
      <c r="L193" s="316"/>
      <c r="M193" s="316"/>
      <c r="N193" s="316"/>
      <c r="O193" s="316"/>
      <c r="P193" s="316"/>
      <c r="Q193" s="316"/>
      <c r="R193" s="316"/>
      <c r="S193" s="316"/>
      <c r="T193" s="316"/>
      <c r="U193" s="316"/>
      <c r="V193" s="316"/>
      <c r="W193" s="316"/>
      <c r="X193" s="316"/>
      <c r="Y193" s="316"/>
      <c r="Z193" s="316"/>
      <c r="AA193" s="316"/>
      <c r="AB193" s="316"/>
      <c r="AC193" s="316"/>
      <c r="AD193" s="316"/>
      <c r="AE193" s="316"/>
      <c r="AF193" s="316"/>
      <c r="AG193" s="316"/>
      <c r="AH193" s="316"/>
      <c r="AI193" s="316"/>
      <c r="AJ193" s="176"/>
      <c r="AK193" s="176"/>
      <c r="AL193" s="176"/>
      <c r="BB193" s="176"/>
      <c r="BC193" s="176"/>
      <c r="BD193" s="176"/>
      <c r="BE193" s="176"/>
      <c r="BF193" s="176"/>
      <c r="BG193" s="177"/>
      <c r="BH193" s="177"/>
      <c r="BI193" s="177"/>
      <c r="BJ193" s="177"/>
      <c r="BK193" s="177"/>
      <c r="BL193" s="177"/>
      <c r="BM193" s="177"/>
      <c r="BN193" s="177"/>
      <c r="BO193" s="177"/>
      <c r="BP193" s="177"/>
      <c r="BQ193" s="177"/>
      <c r="BR193" s="177"/>
      <c r="BS193" s="177"/>
      <c r="BT193" s="177"/>
      <c r="BU193" s="177"/>
    </row>
    <row r="194" s="174" customFormat="1" spans="1:73">
      <c r="A194" s="316"/>
      <c r="B194" s="316"/>
      <c r="C194" s="316"/>
      <c r="D194" s="317"/>
      <c r="E194" s="317"/>
      <c r="F194" s="317"/>
      <c r="G194" s="316"/>
      <c r="H194" s="316"/>
      <c r="I194" s="316"/>
      <c r="J194" s="316"/>
      <c r="K194" s="316"/>
      <c r="L194" s="316"/>
      <c r="M194" s="316"/>
      <c r="N194" s="316"/>
      <c r="O194" s="316"/>
      <c r="P194" s="316"/>
      <c r="Q194" s="316"/>
      <c r="R194" s="316"/>
      <c r="S194" s="316"/>
      <c r="T194" s="316"/>
      <c r="U194" s="316"/>
      <c r="V194" s="316"/>
      <c r="W194" s="316"/>
      <c r="X194" s="316"/>
      <c r="Y194" s="316"/>
      <c r="Z194" s="316"/>
      <c r="AA194" s="316"/>
      <c r="AB194" s="316"/>
      <c r="AC194" s="316"/>
      <c r="AD194" s="316"/>
      <c r="AE194" s="316"/>
      <c r="AF194" s="316"/>
      <c r="AG194" s="316"/>
      <c r="AH194" s="316"/>
      <c r="AI194" s="316"/>
      <c r="AJ194" s="176"/>
      <c r="AK194" s="176"/>
      <c r="AL194" s="176"/>
      <c r="BB194" s="176"/>
      <c r="BC194" s="176"/>
      <c r="BD194" s="176"/>
      <c r="BE194" s="176"/>
      <c r="BF194" s="176"/>
      <c r="BG194" s="177"/>
      <c r="BH194" s="177"/>
      <c r="BI194" s="177"/>
      <c r="BJ194" s="177"/>
      <c r="BK194" s="177"/>
      <c r="BL194" s="177"/>
      <c r="BM194" s="177"/>
      <c r="BN194" s="177"/>
      <c r="BO194" s="177"/>
      <c r="BP194" s="177"/>
      <c r="BQ194" s="177"/>
      <c r="BR194" s="177"/>
      <c r="BS194" s="177"/>
      <c r="BT194" s="177"/>
      <c r="BU194" s="177"/>
    </row>
    <row r="195" s="174" customFormat="1" spans="1:73">
      <c r="A195" s="316"/>
      <c r="B195" s="316"/>
      <c r="C195" s="316"/>
      <c r="D195" s="317"/>
      <c r="E195" s="317"/>
      <c r="F195" s="317"/>
      <c r="G195" s="316"/>
      <c r="H195" s="316"/>
      <c r="I195" s="316"/>
      <c r="J195" s="316"/>
      <c r="K195" s="316"/>
      <c r="L195" s="316"/>
      <c r="M195" s="316"/>
      <c r="N195" s="316"/>
      <c r="O195" s="316"/>
      <c r="P195" s="316"/>
      <c r="Q195" s="316"/>
      <c r="R195" s="316"/>
      <c r="S195" s="316"/>
      <c r="T195" s="316"/>
      <c r="U195" s="316"/>
      <c r="V195" s="316"/>
      <c r="W195" s="316"/>
      <c r="X195" s="316"/>
      <c r="Y195" s="316"/>
      <c r="Z195" s="316"/>
      <c r="AA195" s="316"/>
      <c r="AB195" s="316"/>
      <c r="AC195" s="316"/>
      <c r="AD195" s="316"/>
      <c r="AE195" s="316"/>
      <c r="AF195" s="316"/>
      <c r="AG195" s="316"/>
      <c r="AH195" s="316"/>
      <c r="AI195" s="316"/>
      <c r="AJ195" s="176"/>
      <c r="AK195" s="176"/>
      <c r="AL195" s="176"/>
      <c r="BB195" s="176"/>
      <c r="BC195" s="176"/>
      <c r="BD195" s="176"/>
      <c r="BE195" s="176"/>
      <c r="BF195" s="176"/>
      <c r="BG195" s="177"/>
      <c r="BH195" s="177"/>
      <c r="BI195" s="177"/>
      <c r="BJ195" s="177"/>
      <c r="BK195" s="177"/>
      <c r="BL195" s="177"/>
      <c r="BM195" s="177"/>
      <c r="BN195" s="177"/>
      <c r="BO195" s="177"/>
      <c r="BP195" s="177"/>
      <c r="BQ195" s="177"/>
      <c r="BR195" s="177"/>
      <c r="BS195" s="177"/>
      <c r="BT195" s="177"/>
      <c r="BU195" s="177"/>
    </row>
    <row r="196" s="174" customFormat="1" spans="1:73">
      <c r="A196" s="316"/>
      <c r="B196" s="316"/>
      <c r="C196" s="316"/>
      <c r="D196" s="317"/>
      <c r="E196" s="317"/>
      <c r="F196" s="317"/>
      <c r="G196" s="316"/>
      <c r="H196" s="316"/>
      <c r="I196" s="316"/>
      <c r="J196" s="316"/>
      <c r="K196" s="316"/>
      <c r="L196" s="316"/>
      <c r="M196" s="316"/>
      <c r="N196" s="316"/>
      <c r="O196" s="316"/>
      <c r="P196" s="316"/>
      <c r="Q196" s="316"/>
      <c r="R196" s="316"/>
      <c r="S196" s="316"/>
      <c r="T196" s="316"/>
      <c r="U196" s="316"/>
      <c r="V196" s="316"/>
      <c r="W196" s="316"/>
      <c r="X196" s="316"/>
      <c r="Y196" s="316"/>
      <c r="Z196" s="316"/>
      <c r="AA196" s="316"/>
      <c r="AB196" s="316"/>
      <c r="AC196" s="316"/>
      <c r="AD196" s="316"/>
      <c r="AE196" s="316"/>
      <c r="AF196" s="316"/>
      <c r="AG196" s="316"/>
      <c r="AH196" s="316"/>
      <c r="AI196" s="316"/>
      <c r="AJ196" s="176"/>
      <c r="AK196" s="176"/>
      <c r="AL196" s="176"/>
      <c r="BB196" s="176"/>
      <c r="BC196" s="176"/>
      <c r="BD196" s="176"/>
      <c r="BE196" s="176"/>
      <c r="BF196" s="176"/>
      <c r="BG196" s="177"/>
      <c r="BH196" s="177"/>
      <c r="BI196" s="177"/>
      <c r="BJ196" s="177"/>
      <c r="BK196" s="177"/>
      <c r="BL196" s="177"/>
      <c r="BM196" s="177"/>
      <c r="BN196" s="177"/>
      <c r="BO196" s="177"/>
      <c r="BP196" s="177"/>
      <c r="BQ196" s="177"/>
      <c r="BR196" s="177"/>
      <c r="BS196" s="177"/>
      <c r="BT196" s="177"/>
      <c r="BU196" s="177"/>
    </row>
    <row r="197" s="174" customFormat="1" spans="1:73">
      <c r="A197" s="316"/>
      <c r="B197" s="316"/>
      <c r="C197" s="316"/>
      <c r="D197" s="317"/>
      <c r="E197" s="317"/>
      <c r="F197" s="317"/>
      <c r="G197" s="316"/>
      <c r="H197" s="316"/>
      <c r="I197" s="316"/>
      <c r="J197" s="316"/>
      <c r="K197" s="316"/>
      <c r="L197" s="316"/>
      <c r="M197" s="316"/>
      <c r="N197" s="316"/>
      <c r="O197" s="316"/>
      <c r="P197" s="316"/>
      <c r="Q197" s="316"/>
      <c r="R197" s="316"/>
      <c r="S197" s="316"/>
      <c r="T197" s="316"/>
      <c r="U197" s="316"/>
      <c r="V197" s="316"/>
      <c r="W197" s="316"/>
      <c r="X197" s="316"/>
      <c r="Y197" s="316"/>
      <c r="Z197" s="316"/>
      <c r="AA197" s="316"/>
      <c r="AB197" s="316"/>
      <c r="AC197" s="316"/>
      <c r="AD197" s="316"/>
      <c r="AE197" s="316"/>
      <c r="AF197" s="316"/>
      <c r="AG197" s="316"/>
      <c r="AH197" s="316"/>
      <c r="AI197" s="316"/>
      <c r="AJ197" s="176"/>
      <c r="AK197" s="176"/>
      <c r="AL197" s="176"/>
      <c r="BB197" s="176"/>
      <c r="BC197" s="176"/>
      <c r="BD197" s="176"/>
      <c r="BE197" s="176"/>
      <c r="BF197" s="176"/>
      <c r="BG197" s="177"/>
      <c r="BH197" s="177"/>
      <c r="BI197" s="177"/>
      <c r="BJ197" s="177"/>
      <c r="BK197" s="177"/>
      <c r="BL197" s="177"/>
      <c r="BM197" s="177"/>
      <c r="BN197" s="177"/>
      <c r="BO197" s="177"/>
      <c r="BP197" s="177"/>
      <c r="BQ197" s="177"/>
      <c r="BR197" s="177"/>
      <c r="BS197" s="177"/>
      <c r="BT197" s="177"/>
      <c r="BU197" s="177"/>
    </row>
    <row r="198" s="174" customFormat="1" spans="1:73">
      <c r="A198" s="316"/>
      <c r="B198" s="316"/>
      <c r="C198" s="316"/>
      <c r="D198" s="317"/>
      <c r="E198" s="317"/>
      <c r="F198" s="317"/>
      <c r="G198" s="316"/>
      <c r="H198" s="316"/>
      <c r="I198" s="316"/>
      <c r="J198" s="316"/>
      <c r="K198" s="316"/>
      <c r="L198" s="316"/>
      <c r="M198" s="316"/>
      <c r="N198" s="316"/>
      <c r="O198" s="316"/>
      <c r="P198" s="316"/>
      <c r="Q198" s="316"/>
      <c r="R198" s="316"/>
      <c r="S198" s="316"/>
      <c r="T198" s="316"/>
      <c r="U198" s="316"/>
      <c r="V198" s="316"/>
      <c r="W198" s="316"/>
      <c r="X198" s="316"/>
      <c r="Y198" s="316"/>
      <c r="Z198" s="316"/>
      <c r="AA198" s="316"/>
      <c r="AB198" s="316"/>
      <c r="AC198" s="316"/>
      <c r="AD198" s="316"/>
      <c r="AE198" s="316"/>
      <c r="AF198" s="316"/>
      <c r="AG198" s="316"/>
      <c r="AH198" s="316"/>
      <c r="AI198" s="316"/>
      <c r="AJ198" s="176"/>
      <c r="AK198" s="176"/>
      <c r="AL198" s="176"/>
      <c r="BB198" s="176"/>
      <c r="BC198" s="176"/>
      <c r="BD198" s="176"/>
      <c r="BE198" s="176"/>
      <c r="BF198" s="176"/>
      <c r="BG198" s="177"/>
      <c r="BH198" s="177"/>
      <c r="BI198" s="177"/>
      <c r="BJ198" s="177"/>
      <c r="BK198" s="177"/>
      <c r="BL198" s="177"/>
      <c r="BM198" s="177"/>
      <c r="BN198" s="177"/>
      <c r="BO198" s="177"/>
      <c r="BP198" s="177"/>
      <c r="BQ198" s="177"/>
      <c r="BR198" s="177"/>
      <c r="BS198" s="177"/>
      <c r="BT198" s="177"/>
      <c r="BU198" s="177"/>
    </row>
    <row r="199" s="174" customFormat="1" spans="1:73">
      <c r="A199" s="316"/>
      <c r="B199" s="316"/>
      <c r="C199" s="316"/>
      <c r="D199" s="317"/>
      <c r="E199" s="317"/>
      <c r="F199" s="317"/>
      <c r="G199" s="316"/>
      <c r="H199" s="316"/>
      <c r="I199" s="316"/>
      <c r="J199" s="316"/>
      <c r="K199" s="316"/>
      <c r="L199" s="316"/>
      <c r="M199" s="316"/>
      <c r="N199" s="316"/>
      <c r="O199" s="316"/>
      <c r="P199" s="316"/>
      <c r="Q199" s="316"/>
      <c r="R199" s="316"/>
      <c r="S199" s="316"/>
      <c r="T199" s="316"/>
      <c r="U199" s="316"/>
      <c r="V199" s="316"/>
      <c r="W199" s="316"/>
      <c r="X199" s="316"/>
      <c r="Y199" s="316"/>
      <c r="Z199" s="316"/>
      <c r="AA199" s="316"/>
      <c r="AB199" s="316"/>
      <c r="AC199" s="316"/>
      <c r="AD199" s="316"/>
      <c r="AE199" s="316"/>
      <c r="AF199" s="316"/>
      <c r="AG199" s="316"/>
      <c r="AH199" s="316"/>
      <c r="AI199" s="316"/>
      <c r="AJ199" s="176"/>
      <c r="AK199" s="176"/>
      <c r="AL199" s="176"/>
      <c r="BB199" s="176"/>
      <c r="BC199" s="176"/>
      <c r="BD199" s="176"/>
      <c r="BE199" s="176"/>
      <c r="BF199" s="176"/>
      <c r="BG199" s="177"/>
      <c r="BH199" s="177"/>
      <c r="BI199" s="177"/>
      <c r="BJ199" s="177"/>
      <c r="BK199" s="177"/>
      <c r="BL199" s="177"/>
      <c r="BM199" s="177"/>
      <c r="BN199" s="177"/>
      <c r="BO199" s="177"/>
      <c r="BP199" s="177"/>
      <c r="BQ199" s="177"/>
      <c r="BR199" s="177"/>
      <c r="BS199" s="177"/>
      <c r="BT199" s="177"/>
      <c r="BU199" s="177"/>
    </row>
    <row r="200" s="174" customFormat="1" spans="1:73">
      <c r="A200" s="316"/>
      <c r="B200" s="316"/>
      <c r="C200" s="316"/>
      <c r="D200" s="317"/>
      <c r="E200" s="317"/>
      <c r="F200" s="317"/>
      <c r="G200" s="316"/>
      <c r="H200" s="316"/>
      <c r="I200" s="316"/>
      <c r="J200" s="316"/>
      <c r="K200" s="316"/>
      <c r="L200" s="316"/>
      <c r="M200" s="316"/>
      <c r="N200" s="316"/>
      <c r="O200" s="316"/>
      <c r="P200" s="316"/>
      <c r="Q200" s="316"/>
      <c r="R200" s="316"/>
      <c r="S200" s="316"/>
      <c r="T200" s="316"/>
      <c r="U200" s="316"/>
      <c r="V200" s="316"/>
      <c r="W200" s="316"/>
      <c r="X200" s="316"/>
      <c r="Y200" s="316"/>
      <c r="Z200" s="316"/>
      <c r="AA200" s="316"/>
      <c r="AB200" s="316"/>
      <c r="AC200" s="316"/>
      <c r="AD200" s="316"/>
      <c r="AE200" s="316"/>
      <c r="AF200" s="316"/>
      <c r="AG200" s="316"/>
      <c r="AH200" s="316"/>
      <c r="AI200" s="316"/>
      <c r="AJ200" s="176"/>
      <c r="AK200" s="176"/>
      <c r="AL200" s="176"/>
      <c r="BB200" s="176"/>
      <c r="BC200" s="176"/>
      <c r="BD200" s="176"/>
      <c r="BE200" s="176"/>
      <c r="BF200" s="176"/>
      <c r="BG200" s="177"/>
      <c r="BH200" s="177"/>
      <c r="BI200" s="177"/>
      <c r="BJ200" s="177"/>
      <c r="BK200" s="177"/>
      <c r="BL200" s="177"/>
      <c r="BM200" s="177"/>
      <c r="BN200" s="177"/>
      <c r="BO200" s="177"/>
      <c r="BP200" s="177"/>
      <c r="BQ200" s="177"/>
      <c r="BR200" s="177"/>
      <c r="BS200" s="177"/>
      <c r="BT200" s="177"/>
      <c r="BU200" s="177"/>
    </row>
    <row r="201" s="174" customFormat="1" spans="1:73">
      <c r="A201" s="316"/>
      <c r="B201" s="316"/>
      <c r="C201" s="316"/>
      <c r="D201" s="317"/>
      <c r="E201" s="317"/>
      <c r="F201" s="317"/>
      <c r="G201" s="316"/>
      <c r="H201" s="316"/>
      <c r="I201" s="316"/>
      <c r="J201" s="316"/>
      <c r="K201" s="316"/>
      <c r="L201" s="316"/>
      <c r="M201" s="316"/>
      <c r="N201" s="316"/>
      <c r="O201" s="316"/>
      <c r="P201" s="316"/>
      <c r="Q201" s="316"/>
      <c r="R201" s="316"/>
      <c r="S201" s="316"/>
      <c r="T201" s="316"/>
      <c r="U201" s="316"/>
      <c r="V201" s="316"/>
      <c r="W201" s="316"/>
      <c r="X201" s="316"/>
      <c r="Y201" s="316"/>
      <c r="Z201" s="316"/>
      <c r="AA201" s="316"/>
      <c r="AB201" s="316"/>
      <c r="AC201" s="316"/>
      <c r="AD201" s="316"/>
      <c r="AE201" s="316"/>
      <c r="AF201" s="316"/>
      <c r="AG201" s="316"/>
      <c r="AH201" s="316"/>
      <c r="AI201" s="316"/>
      <c r="AJ201" s="176"/>
      <c r="AK201" s="176"/>
      <c r="AL201" s="176"/>
      <c r="BB201" s="176"/>
      <c r="BC201" s="176"/>
      <c r="BD201" s="176"/>
      <c r="BE201" s="176"/>
      <c r="BF201" s="176"/>
      <c r="BG201" s="177"/>
      <c r="BH201" s="177"/>
      <c r="BI201" s="177"/>
      <c r="BJ201" s="177"/>
      <c r="BK201" s="177"/>
      <c r="BL201" s="177"/>
      <c r="BM201" s="177"/>
      <c r="BN201" s="177"/>
      <c r="BO201" s="177"/>
      <c r="BP201" s="177"/>
      <c r="BQ201" s="177"/>
      <c r="BR201" s="177"/>
      <c r="BS201" s="177"/>
      <c r="BT201" s="177"/>
      <c r="BU201" s="177"/>
    </row>
    <row r="202" s="174" customFormat="1" spans="1:73">
      <c r="A202" s="316"/>
      <c r="B202" s="316"/>
      <c r="C202" s="316"/>
      <c r="D202" s="317"/>
      <c r="E202" s="317"/>
      <c r="F202" s="317"/>
      <c r="G202" s="316"/>
      <c r="H202" s="316"/>
      <c r="I202" s="316"/>
      <c r="J202" s="316"/>
      <c r="K202" s="316"/>
      <c r="L202" s="316"/>
      <c r="M202" s="316"/>
      <c r="N202" s="316"/>
      <c r="O202" s="316"/>
      <c r="P202" s="316"/>
      <c r="Q202" s="316"/>
      <c r="R202" s="316"/>
      <c r="S202" s="316"/>
      <c r="T202" s="316"/>
      <c r="U202" s="316"/>
      <c r="V202" s="316"/>
      <c r="W202" s="316"/>
      <c r="X202" s="316"/>
      <c r="Y202" s="316"/>
      <c r="Z202" s="316"/>
      <c r="AA202" s="316"/>
      <c r="AB202" s="316"/>
      <c r="AC202" s="316"/>
      <c r="AD202" s="316"/>
      <c r="AE202" s="316"/>
      <c r="AF202" s="316"/>
      <c r="AG202" s="316"/>
      <c r="AH202" s="316"/>
      <c r="AI202" s="316"/>
      <c r="AJ202" s="176"/>
      <c r="AK202" s="176"/>
      <c r="AL202" s="176"/>
      <c r="BB202" s="176"/>
      <c r="BC202" s="176"/>
      <c r="BD202" s="176"/>
      <c r="BE202" s="176"/>
      <c r="BF202" s="176"/>
      <c r="BG202" s="177"/>
      <c r="BH202" s="177"/>
      <c r="BI202" s="177"/>
      <c r="BJ202" s="177"/>
      <c r="BK202" s="177"/>
      <c r="BL202" s="177"/>
      <c r="BM202" s="177"/>
      <c r="BN202" s="177"/>
      <c r="BO202" s="177"/>
      <c r="BP202" s="177"/>
      <c r="BQ202" s="177"/>
      <c r="BR202" s="177"/>
      <c r="BS202" s="177"/>
      <c r="BT202" s="177"/>
      <c r="BU202" s="177"/>
    </row>
    <row r="203" s="174" customFormat="1" spans="1:73">
      <c r="A203" s="316"/>
      <c r="B203" s="316"/>
      <c r="C203" s="316"/>
      <c r="D203" s="317"/>
      <c r="E203" s="317"/>
      <c r="F203" s="317"/>
      <c r="G203" s="316"/>
      <c r="H203" s="316"/>
      <c r="I203" s="316"/>
      <c r="J203" s="316"/>
      <c r="K203" s="316"/>
      <c r="L203" s="316"/>
      <c r="M203" s="316"/>
      <c r="N203" s="316"/>
      <c r="O203" s="316"/>
      <c r="P203" s="316"/>
      <c r="Q203" s="316"/>
      <c r="R203" s="316"/>
      <c r="S203" s="316"/>
      <c r="T203" s="316"/>
      <c r="U203" s="316"/>
      <c r="V203" s="316"/>
      <c r="W203" s="316"/>
      <c r="X203" s="316"/>
      <c r="Y203" s="316"/>
      <c r="Z203" s="316"/>
      <c r="AA203" s="316"/>
      <c r="AB203" s="316"/>
      <c r="AC203" s="316"/>
      <c r="AD203" s="316"/>
      <c r="AE203" s="316"/>
      <c r="AF203" s="316"/>
      <c r="AG203" s="316"/>
      <c r="AH203" s="316"/>
      <c r="AI203" s="316"/>
      <c r="AJ203" s="176"/>
      <c r="AK203" s="176"/>
      <c r="AL203" s="176"/>
      <c r="BB203" s="176"/>
      <c r="BC203" s="176"/>
      <c r="BD203" s="176"/>
      <c r="BE203" s="176"/>
      <c r="BF203" s="176"/>
      <c r="BG203" s="177"/>
      <c r="BH203" s="177"/>
      <c r="BI203" s="177"/>
      <c r="BJ203" s="177"/>
      <c r="BK203" s="177"/>
      <c r="BL203" s="177"/>
      <c r="BM203" s="177"/>
      <c r="BN203" s="177"/>
      <c r="BO203" s="177"/>
      <c r="BP203" s="177"/>
      <c r="BQ203" s="177"/>
      <c r="BR203" s="177"/>
      <c r="BS203" s="177"/>
      <c r="BT203" s="177"/>
      <c r="BU203" s="177"/>
    </row>
    <row r="204" s="174" customFormat="1" spans="1:73">
      <c r="A204" s="316"/>
      <c r="B204" s="316"/>
      <c r="C204" s="316"/>
      <c r="D204" s="317"/>
      <c r="E204" s="317"/>
      <c r="F204" s="317"/>
      <c r="G204" s="316"/>
      <c r="H204" s="316"/>
      <c r="I204" s="316"/>
      <c r="J204" s="316"/>
      <c r="K204" s="316"/>
      <c r="L204" s="316"/>
      <c r="M204" s="316"/>
      <c r="N204" s="316"/>
      <c r="O204" s="316"/>
      <c r="P204" s="316"/>
      <c r="Q204" s="316"/>
      <c r="R204" s="316"/>
      <c r="S204" s="316"/>
      <c r="T204" s="316"/>
      <c r="U204" s="316"/>
      <c r="V204" s="316"/>
      <c r="W204" s="316"/>
      <c r="X204" s="316"/>
      <c r="Y204" s="316"/>
      <c r="Z204" s="316"/>
      <c r="AA204" s="316"/>
      <c r="AB204" s="316"/>
      <c r="AC204" s="316"/>
      <c r="AD204" s="316"/>
      <c r="AE204" s="316"/>
      <c r="AF204" s="316"/>
      <c r="AG204" s="316"/>
      <c r="AH204" s="316"/>
      <c r="AI204" s="316"/>
      <c r="AJ204" s="176"/>
      <c r="AK204" s="176"/>
      <c r="AL204" s="176"/>
      <c r="BB204" s="176"/>
      <c r="BC204" s="176"/>
      <c r="BD204" s="176"/>
      <c r="BE204" s="176"/>
      <c r="BF204" s="176"/>
      <c r="BG204" s="177"/>
      <c r="BH204" s="177"/>
      <c r="BI204" s="177"/>
      <c r="BJ204" s="177"/>
      <c r="BK204" s="177"/>
      <c r="BL204" s="177"/>
      <c r="BM204" s="177"/>
      <c r="BN204" s="177"/>
      <c r="BO204" s="177"/>
      <c r="BP204" s="177"/>
      <c r="BQ204" s="177"/>
      <c r="BR204" s="177"/>
      <c r="BS204" s="177"/>
      <c r="BT204" s="177"/>
      <c r="BU204" s="177"/>
    </row>
    <row r="205" s="174" customFormat="1" spans="1:73">
      <c r="A205" s="316"/>
      <c r="B205" s="316"/>
      <c r="C205" s="316"/>
      <c r="D205" s="317"/>
      <c r="E205" s="317"/>
      <c r="F205" s="317"/>
      <c r="G205" s="316"/>
      <c r="H205" s="316"/>
      <c r="I205" s="316"/>
      <c r="J205" s="316"/>
      <c r="K205" s="316"/>
      <c r="L205" s="316"/>
      <c r="M205" s="316"/>
      <c r="N205" s="316"/>
      <c r="O205" s="316"/>
      <c r="P205" s="316"/>
      <c r="Q205" s="316"/>
      <c r="R205" s="316"/>
      <c r="S205" s="316"/>
      <c r="T205" s="316"/>
      <c r="U205" s="316"/>
      <c r="V205" s="316"/>
      <c r="W205" s="316"/>
      <c r="X205" s="316"/>
      <c r="Y205" s="316"/>
      <c r="Z205" s="316"/>
      <c r="AA205" s="316"/>
      <c r="AB205" s="316"/>
      <c r="AC205" s="316"/>
      <c r="AD205" s="316"/>
      <c r="AE205" s="316"/>
      <c r="AF205" s="316"/>
      <c r="AG205" s="316"/>
      <c r="AH205" s="316"/>
      <c r="AI205" s="316"/>
      <c r="AJ205" s="176"/>
      <c r="AK205" s="176"/>
      <c r="AL205" s="176"/>
      <c r="BB205" s="176"/>
      <c r="BC205" s="176"/>
      <c r="BD205" s="176"/>
      <c r="BE205" s="176"/>
      <c r="BF205" s="176"/>
      <c r="BG205" s="177"/>
      <c r="BH205" s="177"/>
      <c r="BI205" s="177"/>
      <c r="BJ205" s="177"/>
      <c r="BK205" s="177"/>
      <c r="BL205" s="177"/>
      <c r="BM205" s="177"/>
      <c r="BN205" s="177"/>
      <c r="BO205" s="177"/>
      <c r="BP205" s="177"/>
      <c r="BQ205" s="177"/>
      <c r="BR205" s="177"/>
      <c r="BS205" s="177"/>
      <c r="BT205" s="177"/>
      <c r="BU205" s="177"/>
    </row>
    <row r="206" s="174" customFormat="1" spans="1:73">
      <c r="A206" s="316"/>
      <c r="B206" s="316"/>
      <c r="C206" s="316"/>
      <c r="D206" s="317"/>
      <c r="E206" s="317"/>
      <c r="F206" s="317"/>
      <c r="G206" s="316"/>
      <c r="H206" s="316"/>
      <c r="I206" s="316"/>
      <c r="J206" s="316"/>
      <c r="K206" s="316"/>
      <c r="L206" s="316"/>
      <c r="M206" s="316"/>
      <c r="N206" s="316"/>
      <c r="O206" s="316"/>
      <c r="P206" s="316"/>
      <c r="Q206" s="316"/>
      <c r="R206" s="316"/>
      <c r="S206" s="316"/>
      <c r="T206" s="316"/>
      <c r="U206" s="316"/>
      <c r="V206" s="316"/>
      <c r="W206" s="316"/>
      <c r="X206" s="316"/>
      <c r="Y206" s="316"/>
      <c r="Z206" s="316"/>
      <c r="AA206" s="316"/>
      <c r="AB206" s="316"/>
      <c r="AC206" s="316"/>
      <c r="AD206" s="316"/>
      <c r="AE206" s="316"/>
      <c r="AF206" s="316"/>
      <c r="AG206" s="316"/>
      <c r="AH206" s="316"/>
      <c r="AI206" s="316"/>
      <c r="AJ206" s="176"/>
      <c r="AK206" s="176"/>
      <c r="AL206" s="176"/>
      <c r="BB206" s="176"/>
      <c r="BC206" s="176"/>
      <c r="BD206" s="176"/>
      <c r="BE206" s="176"/>
      <c r="BF206" s="176"/>
      <c r="BG206" s="177"/>
      <c r="BH206" s="177"/>
      <c r="BI206" s="177"/>
      <c r="BJ206" s="177"/>
      <c r="BK206" s="177"/>
      <c r="BL206" s="177"/>
      <c r="BM206" s="177"/>
      <c r="BN206" s="177"/>
      <c r="BO206" s="177"/>
      <c r="BP206" s="177"/>
      <c r="BQ206" s="177"/>
      <c r="BR206" s="177"/>
      <c r="BS206" s="177"/>
      <c r="BT206" s="177"/>
      <c r="BU206" s="177"/>
    </row>
    <row r="207" s="174" customFormat="1" spans="1:73">
      <c r="A207" s="316"/>
      <c r="B207" s="316"/>
      <c r="C207" s="316"/>
      <c r="D207" s="317"/>
      <c r="E207" s="317"/>
      <c r="F207" s="317"/>
      <c r="G207" s="316"/>
      <c r="H207" s="316"/>
      <c r="I207" s="316"/>
      <c r="J207" s="316"/>
      <c r="K207" s="316"/>
      <c r="L207" s="316"/>
      <c r="M207" s="316"/>
      <c r="N207" s="316"/>
      <c r="O207" s="316"/>
      <c r="P207" s="316"/>
      <c r="Q207" s="316"/>
      <c r="R207" s="316"/>
      <c r="S207" s="316"/>
      <c r="T207" s="316"/>
      <c r="U207" s="316"/>
      <c r="V207" s="316"/>
      <c r="W207" s="316"/>
      <c r="X207" s="316"/>
      <c r="Y207" s="316"/>
      <c r="Z207" s="316"/>
      <c r="AA207" s="316"/>
      <c r="AB207" s="316"/>
      <c r="AC207" s="316"/>
      <c r="AD207" s="316"/>
      <c r="AE207" s="316"/>
      <c r="AF207" s="316"/>
      <c r="AG207" s="316"/>
      <c r="AH207" s="316"/>
      <c r="AI207" s="316"/>
      <c r="AJ207" s="176"/>
      <c r="AK207" s="176"/>
      <c r="AL207" s="176"/>
      <c r="BB207" s="176"/>
      <c r="BC207" s="176"/>
      <c r="BD207" s="176"/>
      <c r="BE207" s="176"/>
      <c r="BF207" s="176"/>
      <c r="BG207" s="177"/>
      <c r="BH207" s="177"/>
      <c r="BI207" s="177"/>
      <c r="BJ207" s="177"/>
      <c r="BK207" s="177"/>
      <c r="BL207" s="177"/>
      <c r="BM207" s="177"/>
      <c r="BN207" s="177"/>
      <c r="BO207" s="177"/>
      <c r="BP207" s="177"/>
      <c r="BQ207" s="177"/>
      <c r="BR207" s="177"/>
      <c r="BS207" s="177"/>
      <c r="BT207" s="177"/>
      <c r="BU207" s="177"/>
    </row>
    <row r="208" s="174" customFormat="1" spans="1:73">
      <c r="A208" s="316"/>
      <c r="B208" s="316"/>
      <c r="C208" s="316"/>
      <c r="D208" s="317"/>
      <c r="E208" s="317"/>
      <c r="F208" s="317"/>
      <c r="G208" s="316"/>
      <c r="H208" s="316"/>
      <c r="I208" s="316"/>
      <c r="J208" s="316"/>
      <c r="K208" s="316"/>
      <c r="L208" s="316"/>
      <c r="M208" s="316"/>
      <c r="N208" s="316"/>
      <c r="O208" s="316"/>
      <c r="P208" s="316"/>
      <c r="Q208" s="316"/>
      <c r="R208" s="316"/>
      <c r="S208" s="316"/>
      <c r="T208" s="316"/>
      <c r="U208" s="316"/>
      <c r="V208" s="316"/>
      <c r="W208" s="316"/>
      <c r="X208" s="316"/>
      <c r="Y208" s="316"/>
      <c r="Z208" s="316"/>
      <c r="AA208" s="316"/>
      <c r="AB208" s="316"/>
      <c r="AC208" s="316"/>
      <c r="AD208" s="316"/>
      <c r="AE208" s="316"/>
      <c r="AF208" s="316"/>
      <c r="AG208" s="316"/>
      <c r="AH208" s="316"/>
      <c r="AI208" s="316"/>
      <c r="AJ208" s="176"/>
      <c r="AK208" s="176"/>
      <c r="AL208" s="176"/>
      <c r="BB208" s="176"/>
      <c r="BC208" s="176"/>
      <c r="BD208" s="176"/>
      <c r="BE208" s="176"/>
      <c r="BF208" s="176"/>
      <c r="BG208" s="177"/>
      <c r="BH208" s="177"/>
      <c r="BI208" s="177"/>
      <c r="BJ208" s="177"/>
      <c r="BK208" s="177"/>
      <c r="BL208" s="177"/>
      <c r="BM208" s="177"/>
      <c r="BN208" s="177"/>
      <c r="BO208" s="177"/>
      <c r="BP208" s="177"/>
      <c r="BQ208" s="177"/>
      <c r="BR208" s="177"/>
      <c r="BS208" s="177"/>
      <c r="BT208" s="177"/>
      <c r="BU208" s="177"/>
    </row>
    <row r="209" s="174" customFormat="1" spans="1:73">
      <c r="A209" s="316"/>
      <c r="B209" s="316"/>
      <c r="C209" s="316"/>
      <c r="D209" s="317"/>
      <c r="E209" s="317"/>
      <c r="F209" s="317"/>
      <c r="G209" s="316"/>
      <c r="H209" s="316"/>
      <c r="I209" s="316"/>
      <c r="J209" s="316"/>
      <c r="K209" s="316"/>
      <c r="L209" s="316"/>
      <c r="M209" s="316"/>
      <c r="N209" s="316"/>
      <c r="O209" s="316"/>
      <c r="P209" s="316"/>
      <c r="Q209" s="316"/>
      <c r="R209" s="316"/>
      <c r="S209" s="316"/>
      <c r="T209" s="316"/>
      <c r="U209" s="316"/>
      <c r="V209" s="316"/>
      <c r="W209" s="316"/>
      <c r="X209" s="316"/>
      <c r="Y209" s="316"/>
      <c r="Z209" s="316"/>
      <c r="AA209" s="316"/>
      <c r="AB209" s="316"/>
      <c r="AC209" s="316"/>
      <c r="AD209" s="316"/>
      <c r="AE209" s="316"/>
      <c r="AF209" s="316"/>
      <c r="AG209" s="316"/>
      <c r="AH209" s="316"/>
      <c r="AI209" s="316"/>
      <c r="AJ209" s="176"/>
      <c r="AK209" s="176"/>
      <c r="AL209" s="176"/>
      <c r="BB209" s="176"/>
      <c r="BC209" s="176"/>
      <c r="BD209" s="176"/>
      <c r="BE209" s="176"/>
      <c r="BF209" s="176"/>
      <c r="BG209" s="177"/>
      <c r="BH209" s="177"/>
      <c r="BI209" s="177"/>
      <c r="BJ209" s="177"/>
      <c r="BK209" s="177"/>
      <c r="BL209" s="177"/>
      <c r="BM209" s="177"/>
      <c r="BN209" s="177"/>
      <c r="BO209" s="177"/>
      <c r="BP209" s="177"/>
      <c r="BQ209" s="177"/>
      <c r="BR209" s="177"/>
      <c r="BS209" s="177"/>
      <c r="BT209" s="177"/>
      <c r="BU209" s="177"/>
    </row>
    <row r="210" s="174" customFormat="1" spans="1:73">
      <c r="A210" s="316"/>
      <c r="B210" s="316"/>
      <c r="C210" s="316"/>
      <c r="D210" s="317"/>
      <c r="E210" s="317"/>
      <c r="F210" s="317"/>
      <c r="G210" s="316"/>
      <c r="H210" s="316"/>
      <c r="I210" s="316"/>
      <c r="J210" s="316"/>
      <c r="K210" s="316"/>
      <c r="L210" s="316"/>
      <c r="M210" s="316"/>
      <c r="N210" s="316"/>
      <c r="O210" s="316"/>
      <c r="P210" s="316"/>
      <c r="Q210" s="316"/>
      <c r="R210" s="316"/>
      <c r="S210" s="316"/>
      <c r="T210" s="316"/>
      <c r="U210" s="316"/>
      <c r="V210" s="316"/>
      <c r="W210" s="316"/>
      <c r="X210" s="316"/>
      <c r="Y210" s="316"/>
      <c r="Z210" s="316"/>
      <c r="AA210" s="316"/>
      <c r="AB210" s="316"/>
      <c r="AC210" s="316"/>
      <c r="AD210" s="316"/>
      <c r="AE210" s="316"/>
      <c r="AF210" s="316"/>
      <c r="AG210" s="316"/>
      <c r="AH210" s="316"/>
      <c r="AI210" s="316"/>
      <c r="AJ210" s="176"/>
      <c r="AK210" s="176"/>
      <c r="AL210" s="176"/>
      <c r="BB210" s="176"/>
      <c r="BC210" s="176"/>
      <c r="BD210" s="176"/>
      <c r="BE210" s="176"/>
      <c r="BF210" s="176"/>
      <c r="BG210" s="177"/>
      <c r="BH210" s="177"/>
      <c r="BI210" s="177"/>
      <c r="BJ210" s="177"/>
      <c r="BK210" s="177"/>
      <c r="BL210" s="177"/>
      <c r="BM210" s="177"/>
      <c r="BN210" s="177"/>
      <c r="BO210" s="177"/>
      <c r="BP210" s="177"/>
      <c r="BQ210" s="177"/>
      <c r="BR210" s="177"/>
      <c r="BS210" s="177"/>
      <c r="BT210" s="177"/>
      <c r="BU210" s="177"/>
    </row>
    <row r="211" s="174" customFormat="1" spans="1:73">
      <c r="A211" s="316"/>
      <c r="B211" s="316"/>
      <c r="C211" s="316"/>
      <c r="D211" s="317"/>
      <c r="E211" s="317"/>
      <c r="F211" s="317"/>
      <c r="G211" s="316"/>
      <c r="H211" s="316"/>
      <c r="I211" s="316"/>
      <c r="J211" s="316"/>
      <c r="K211" s="316"/>
      <c r="L211" s="316"/>
      <c r="M211" s="316"/>
      <c r="N211" s="316"/>
      <c r="O211" s="316"/>
      <c r="P211" s="316"/>
      <c r="Q211" s="316"/>
      <c r="R211" s="316"/>
      <c r="S211" s="316"/>
      <c r="T211" s="316"/>
      <c r="U211" s="316"/>
      <c r="V211" s="316"/>
      <c r="W211" s="316"/>
      <c r="X211" s="316"/>
      <c r="Y211" s="316"/>
      <c r="Z211" s="316"/>
      <c r="AA211" s="316"/>
      <c r="AB211" s="316"/>
      <c r="AC211" s="316"/>
      <c r="AD211" s="316"/>
      <c r="AE211" s="316"/>
      <c r="AF211" s="316"/>
      <c r="AG211" s="316"/>
      <c r="AH211" s="316"/>
      <c r="AI211" s="316"/>
      <c r="AJ211" s="176"/>
      <c r="AK211" s="176"/>
      <c r="AL211" s="176"/>
      <c r="BB211" s="176"/>
      <c r="BC211" s="176"/>
      <c r="BD211" s="176"/>
      <c r="BE211" s="176"/>
      <c r="BF211" s="176"/>
      <c r="BG211" s="177"/>
      <c r="BH211" s="177"/>
      <c r="BI211" s="177"/>
      <c r="BJ211" s="177"/>
      <c r="BK211" s="177"/>
      <c r="BL211" s="177"/>
      <c r="BM211" s="177"/>
      <c r="BN211" s="177"/>
      <c r="BO211" s="177"/>
      <c r="BP211" s="177"/>
      <c r="BQ211" s="177"/>
      <c r="BR211" s="177"/>
      <c r="BS211" s="177"/>
      <c r="BT211" s="177"/>
      <c r="BU211" s="177"/>
    </row>
  </sheetData>
  <sortState ref="A2:BW77">
    <sortCondition ref="D4"/>
  </sortState>
  <mergeCells count="19">
    <mergeCell ref="A7:C7"/>
    <mergeCell ref="D7:H7"/>
    <mergeCell ref="I7:M7"/>
    <mergeCell ref="N7:R7"/>
    <mergeCell ref="S7:W7"/>
    <mergeCell ref="X7:AB7"/>
    <mergeCell ref="AC7:AG7"/>
    <mergeCell ref="AH7:AL7"/>
    <mergeCell ref="AM7:AQ7"/>
    <mergeCell ref="AR7:AV7"/>
    <mergeCell ref="AW7:BA7"/>
    <mergeCell ref="BB7:BF7"/>
    <mergeCell ref="BG7:BK7"/>
    <mergeCell ref="BL7:BP7"/>
    <mergeCell ref="BQ7:BU7"/>
    <mergeCell ref="BV7:BZ7"/>
    <mergeCell ref="A1:C4"/>
    <mergeCell ref="D1:BZ2"/>
    <mergeCell ref="D3:BZ4"/>
  </mergeCells>
  <printOptions horizontalCentered="1"/>
  <pageMargins left="0" right="0" top="0.747916666666667" bottom="0" header="0.314583333333333" footer="0.314583333333333"/>
  <pageSetup paperSize="1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25"/>
  <sheetViews>
    <sheetView topLeftCell="A3" workbookViewId="0">
      <selection activeCell="B6" sqref="B6"/>
    </sheetView>
  </sheetViews>
  <sheetFormatPr defaultColWidth="11.4285714285714" defaultRowHeight="15"/>
  <cols>
    <col min="1" max="1" width="24.7142857142857" style="123" customWidth="1"/>
    <col min="2" max="2" width="29.4285714285714" style="123" customWidth="1"/>
    <col min="3" max="3" width="9.85714285714286" style="123" customWidth="1"/>
    <col min="4" max="4" width="10.4285714285714" style="123" customWidth="1"/>
    <col min="5" max="5" width="15.4285714285714" style="123" customWidth="1"/>
    <col min="6" max="6" width="10.1428571428571" style="123" customWidth="1"/>
    <col min="7" max="7" width="11.4285714285714" style="123" customWidth="1"/>
    <col min="8" max="8" width="16.2857142857143" style="123" customWidth="1"/>
    <col min="9" max="9" width="18.2857142857143" style="123" customWidth="1"/>
    <col min="10" max="10" width="18.8571428571429" style="123" customWidth="1"/>
    <col min="11" max="11" width="24.7142857142857" style="123" customWidth="1"/>
    <col min="12" max="14" width="18.4285714285714" style="123" customWidth="1"/>
    <col min="15" max="16" width="11.4285714285714" style="123"/>
    <col min="17" max="19" width="18.4285714285714" style="123" customWidth="1"/>
    <col min="20" max="16384" width="11.4285714285714" style="123"/>
  </cols>
  <sheetData>
    <row r="1" spans="2:10">
      <c r="B1" s="124"/>
      <c r="C1" s="125" t="s">
        <v>176</v>
      </c>
      <c r="D1" s="125"/>
      <c r="E1" s="125"/>
      <c r="F1" s="125"/>
      <c r="G1" s="125"/>
      <c r="H1" s="125"/>
      <c r="I1" s="125"/>
      <c r="J1" s="161"/>
    </row>
    <row r="2" ht="15.75" spans="2:10">
      <c r="B2" s="126"/>
      <c r="C2" s="127"/>
      <c r="D2" s="127"/>
      <c r="E2" s="127"/>
      <c r="F2" s="127"/>
      <c r="G2" s="127"/>
      <c r="H2" s="127"/>
      <c r="I2" s="127"/>
      <c r="J2" s="162"/>
    </row>
    <row r="3" ht="15.75" spans="2:10">
      <c r="B3" s="126"/>
      <c r="C3" s="128"/>
      <c r="D3" s="128"/>
      <c r="E3" s="128"/>
      <c r="F3" s="128"/>
      <c r="G3" s="128"/>
      <c r="H3" s="128"/>
      <c r="I3" s="128"/>
      <c r="J3" s="163"/>
    </row>
    <row r="4" spans="2:10">
      <c r="B4" s="129"/>
      <c r="C4" s="130"/>
      <c r="D4" s="130"/>
      <c r="E4" s="130"/>
      <c r="F4" s="130"/>
      <c r="G4" s="130"/>
      <c r="H4" s="130"/>
      <c r="I4" s="130"/>
      <c r="J4" s="164"/>
    </row>
    <row r="5" customHeight="1"/>
    <row r="6" customHeight="1" spans="2:10">
      <c r="B6" s="131"/>
      <c r="C6" s="131"/>
      <c r="D6" s="131"/>
      <c r="E6" s="131"/>
      <c r="F6" s="131"/>
      <c r="G6" s="131"/>
      <c r="H6" s="131"/>
      <c r="I6" s="131"/>
      <c r="J6" s="131"/>
    </row>
    <row r="7" ht="42.95" customHeight="1" spans="2:10">
      <c r="B7" s="132" t="s">
        <v>177</v>
      </c>
      <c r="C7" s="133" t="s">
        <v>178</v>
      </c>
      <c r="D7" s="134"/>
      <c r="E7" s="135"/>
      <c r="F7" s="136" t="s">
        <v>179</v>
      </c>
      <c r="G7" s="137"/>
      <c r="H7" s="138"/>
      <c r="I7" s="165" t="s">
        <v>180</v>
      </c>
      <c r="J7" s="165" t="s">
        <v>181</v>
      </c>
    </row>
    <row r="8" ht="62.1" customHeight="1" spans="2:10">
      <c r="B8" s="139"/>
      <c r="C8" s="140" t="s">
        <v>182</v>
      </c>
      <c r="D8" s="141" t="s">
        <v>183</v>
      </c>
      <c r="E8" s="142" t="s">
        <v>184</v>
      </c>
      <c r="F8" s="143" t="s">
        <v>182</v>
      </c>
      <c r="G8" s="141" t="s">
        <v>183</v>
      </c>
      <c r="H8" s="142" t="s">
        <v>185</v>
      </c>
      <c r="I8" s="166"/>
      <c r="J8" s="166"/>
    </row>
    <row r="9" spans="2:10">
      <c r="B9" s="144" t="s">
        <v>148</v>
      </c>
      <c r="C9" s="145"/>
      <c r="D9" s="146"/>
      <c r="E9" s="147"/>
      <c r="F9" s="145"/>
      <c r="G9" s="146"/>
      <c r="H9" s="147"/>
      <c r="I9" s="167">
        <f>SUM(C9:E9)</f>
        <v>0</v>
      </c>
      <c r="J9" s="167">
        <f>SUM(F9:H9)</f>
        <v>0</v>
      </c>
    </row>
    <row r="10" spans="2:10">
      <c r="B10" s="148" t="s">
        <v>164</v>
      </c>
      <c r="C10" s="149"/>
      <c r="D10" s="150"/>
      <c r="E10" s="151"/>
      <c r="F10" s="149"/>
      <c r="G10" s="150"/>
      <c r="H10" s="151"/>
      <c r="I10" s="168">
        <f>SUM(C10:E10)</f>
        <v>0</v>
      </c>
      <c r="J10" s="168">
        <f>SUM(F10:H10)</f>
        <v>0</v>
      </c>
    </row>
    <row r="11" spans="2:10">
      <c r="B11" s="152" t="s">
        <v>149</v>
      </c>
      <c r="C11" s="153"/>
      <c r="D11" s="154"/>
      <c r="E11" s="155"/>
      <c r="F11" s="153"/>
      <c r="G11" s="154"/>
      <c r="H11" s="155"/>
      <c r="I11" s="169">
        <f t="shared" ref="I11:I22" si="0">SUM(C11:E11)</f>
        <v>0</v>
      </c>
      <c r="J11" s="169">
        <f t="shared" ref="J11:J22" si="1">SUM(F11:H11)</f>
        <v>0</v>
      </c>
    </row>
    <row r="12" s="122" customFormat="1" spans="2:10">
      <c r="B12" s="152" t="s">
        <v>186</v>
      </c>
      <c r="C12" s="149"/>
      <c r="D12" s="150"/>
      <c r="E12" s="151"/>
      <c r="F12" s="149"/>
      <c r="G12" s="150"/>
      <c r="H12" s="151"/>
      <c r="I12" s="168">
        <f t="shared" si="0"/>
        <v>0</v>
      </c>
      <c r="J12" s="168">
        <f t="shared" si="1"/>
        <v>0</v>
      </c>
    </row>
    <row r="13" spans="2:10">
      <c r="B13" s="152" t="s">
        <v>165</v>
      </c>
      <c r="C13" s="153"/>
      <c r="D13" s="154"/>
      <c r="E13" s="155"/>
      <c r="F13" s="153"/>
      <c r="G13" s="154"/>
      <c r="H13" s="155"/>
      <c r="I13" s="169">
        <f t="shared" si="0"/>
        <v>0</v>
      </c>
      <c r="J13" s="169">
        <f t="shared" si="1"/>
        <v>0</v>
      </c>
    </row>
    <row r="14" spans="2:10">
      <c r="B14" s="152" t="s">
        <v>16</v>
      </c>
      <c r="C14" s="149"/>
      <c r="D14" s="150"/>
      <c r="E14" s="151"/>
      <c r="F14" s="149"/>
      <c r="G14" s="150"/>
      <c r="H14" s="151"/>
      <c r="I14" s="168">
        <f t="shared" si="0"/>
        <v>0</v>
      </c>
      <c r="J14" s="168">
        <f t="shared" si="1"/>
        <v>0</v>
      </c>
    </row>
    <row r="15" spans="2:10">
      <c r="B15" s="152" t="s">
        <v>5</v>
      </c>
      <c r="C15" s="153"/>
      <c r="D15" s="154"/>
      <c r="E15" s="155"/>
      <c r="F15" s="153"/>
      <c r="G15" s="154"/>
      <c r="H15" s="155"/>
      <c r="I15" s="169">
        <f t="shared" si="0"/>
        <v>0</v>
      </c>
      <c r="J15" s="169">
        <f t="shared" si="1"/>
        <v>0</v>
      </c>
    </row>
    <row r="16" spans="2:10">
      <c r="B16" s="152" t="s">
        <v>8</v>
      </c>
      <c r="C16" s="149"/>
      <c r="D16" s="150"/>
      <c r="E16" s="151"/>
      <c r="F16" s="149"/>
      <c r="G16" s="150"/>
      <c r="H16" s="151"/>
      <c r="I16" s="168">
        <f t="shared" si="0"/>
        <v>0</v>
      </c>
      <c r="J16" s="168">
        <f t="shared" si="1"/>
        <v>0</v>
      </c>
    </row>
    <row r="17" spans="2:10">
      <c r="B17" s="152" t="s">
        <v>166</v>
      </c>
      <c r="C17" s="153"/>
      <c r="D17" s="154"/>
      <c r="E17" s="155"/>
      <c r="F17" s="153"/>
      <c r="G17" s="154"/>
      <c r="H17" s="155"/>
      <c r="I17" s="169">
        <f t="shared" si="0"/>
        <v>0</v>
      </c>
      <c r="J17" s="169">
        <f t="shared" si="1"/>
        <v>0</v>
      </c>
    </row>
    <row r="18" spans="2:10">
      <c r="B18" s="152" t="s">
        <v>167</v>
      </c>
      <c r="C18" s="149"/>
      <c r="D18" s="150"/>
      <c r="E18" s="151"/>
      <c r="F18" s="149"/>
      <c r="G18" s="150"/>
      <c r="H18" s="151"/>
      <c r="I18" s="168">
        <f t="shared" si="0"/>
        <v>0</v>
      </c>
      <c r="J18" s="168">
        <f t="shared" si="1"/>
        <v>0</v>
      </c>
    </row>
    <row r="19" spans="2:10">
      <c r="B19" s="152" t="s">
        <v>17</v>
      </c>
      <c r="C19" s="153"/>
      <c r="D19" s="154"/>
      <c r="E19" s="155"/>
      <c r="F19" s="153"/>
      <c r="G19" s="154"/>
      <c r="H19" s="155"/>
      <c r="I19" s="169">
        <f t="shared" si="0"/>
        <v>0</v>
      </c>
      <c r="J19" s="169">
        <f t="shared" si="1"/>
        <v>0</v>
      </c>
    </row>
    <row r="20" spans="2:10">
      <c r="B20" s="152" t="s">
        <v>168</v>
      </c>
      <c r="C20" s="149"/>
      <c r="D20" s="150"/>
      <c r="E20" s="151"/>
      <c r="F20" s="149"/>
      <c r="G20" s="150"/>
      <c r="H20" s="151"/>
      <c r="I20" s="168">
        <f t="shared" si="0"/>
        <v>0</v>
      </c>
      <c r="J20" s="168">
        <f t="shared" si="1"/>
        <v>0</v>
      </c>
    </row>
    <row r="21" s="122" customFormat="1" spans="2:10">
      <c r="B21" s="152" t="s">
        <v>10</v>
      </c>
      <c r="C21" s="153"/>
      <c r="D21" s="154"/>
      <c r="E21" s="155"/>
      <c r="F21" s="153"/>
      <c r="G21" s="154"/>
      <c r="H21" s="155"/>
      <c r="I21" s="169">
        <f t="shared" si="0"/>
        <v>0</v>
      </c>
      <c r="J21" s="169">
        <f t="shared" si="1"/>
        <v>0</v>
      </c>
    </row>
    <row r="22" ht="15.75" spans="2:10">
      <c r="B22" s="156" t="s">
        <v>6</v>
      </c>
      <c r="C22" s="157"/>
      <c r="D22" s="158"/>
      <c r="E22" s="159"/>
      <c r="F22" s="157"/>
      <c r="G22" s="158"/>
      <c r="H22" s="159"/>
      <c r="I22" s="170">
        <f t="shared" si="0"/>
        <v>0</v>
      </c>
      <c r="J22" s="170">
        <f t="shared" si="1"/>
        <v>0</v>
      </c>
    </row>
    <row r="23" ht="18.75" spans="2:10">
      <c r="B23" s="160"/>
      <c r="I23" s="171">
        <f>SUM(I9:J22)</f>
        <v>0</v>
      </c>
      <c r="J23" s="171"/>
    </row>
    <row r="25" spans="2:2">
      <c r="B25" s="123" t="s">
        <v>187</v>
      </c>
    </row>
  </sheetData>
  <mergeCells count="9">
    <mergeCell ref="C7:E7"/>
    <mergeCell ref="F7:H7"/>
    <mergeCell ref="I23:J23"/>
    <mergeCell ref="B1:B4"/>
    <mergeCell ref="B7:B8"/>
    <mergeCell ref="I7:I8"/>
    <mergeCell ref="J7:J8"/>
    <mergeCell ref="C1:J2"/>
    <mergeCell ref="C3:J4"/>
  </mergeCells>
  <pageMargins left="0.699305555555556" right="0.699305555555556" top="0.75" bottom="0.75" header="0.3" footer="0.3"/>
  <pageSetup paperSize="1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8"/>
  <sheetViews>
    <sheetView zoomScale="80" zoomScaleNormal="80" topLeftCell="B1" workbookViewId="0">
      <selection activeCell="B6" sqref="B6"/>
    </sheetView>
  </sheetViews>
  <sheetFormatPr defaultColWidth="10.8571428571429" defaultRowHeight="14.25"/>
  <cols>
    <col min="1" max="1" width="10.8571428571429" style="57"/>
    <col min="2" max="2" width="28.1428571428571" style="57" customWidth="1"/>
    <col min="3" max="3" width="11.4285714285714" style="57" customWidth="1"/>
    <col min="4" max="4" width="12.4285714285714" style="57" customWidth="1"/>
    <col min="5" max="7" width="11.4285714285714" style="57" customWidth="1"/>
    <col min="8" max="8" width="12.2857142857143" style="57" customWidth="1"/>
    <col min="9" max="26" width="11.4285714285714" style="57" customWidth="1"/>
    <col min="27" max="16384" width="10.8571428571429" style="57"/>
  </cols>
  <sheetData>
    <row r="1" spans="2:26">
      <c r="B1" s="58"/>
      <c r="C1" s="59" t="s">
        <v>188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114"/>
    </row>
    <row r="2" ht="15" spans="2:26">
      <c r="B2" s="61"/>
      <c r="C2" s="62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115"/>
    </row>
    <row r="3" ht="15" spans="2:26">
      <c r="B3" s="61"/>
      <c r="C3" s="64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116"/>
    </row>
    <row r="4" spans="2:26">
      <c r="B4" s="66"/>
      <c r="C4" s="67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117"/>
    </row>
    <row r="5" ht="15" customHeight="1" spans="1:24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</row>
    <row r="6" s="55" customFormat="1" ht="127.5" customHeight="1" spans="2:26">
      <c r="B6" s="70" t="s">
        <v>189</v>
      </c>
      <c r="C6" s="71" t="s">
        <v>190</v>
      </c>
      <c r="D6" s="72"/>
      <c r="E6" s="72"/>
      <c r="F6" s="73"/>
      <c r="G6" s="71" t="s">
        <v>191</v>
      </c>
      <c r="H6" s="72"/>
      <c r="I6" s="72"/>
      <c r="J6" s="73"/>
      <c r="K6" s="71" t="s">
        <v>192</v>
      </c>
      <c r="L6" s="72"/>
      <c r="M6" s="72"/>
      <c r="N6" s="73"/>
      <c r="O6" s="71" t="s">
        <v>193</v>
      </c>
      <c r="P6" s="72"/>
      <c r="Q6" s="72"/>
      <c r="R6" s="73"/>
      <c r="S6" s="71" t="s">
        <v>194</v>
      </c>
      <c r="T6" s="72"/>
      <c r="U6" s="72"/>
      <c r="V6" s="73"/>
      <c r="W6" s="100" t="s">
        <v>195</v>
      </c>
      <c r="X6" s="101"/>
      <c r="Y6" s="101"/>
      <c r="Z6" s="118"/>
    </row>
    <row r="7" ht="23.25" customHeight="1" spans="2:26">
      <c r="B7" s="74" t="s">
        <v>177</v>
      </c>
      <c r="C7" s="75" t="s">
        <v>196</v>
      </c>
      <c r="D7" s="76"/>
      <c r="E7" s="77" t="s">
        <v>197</v>
      </c>
      <c r="F7" s="78"/>
      <c r="G7" s="75" t="s">
        <v>196</v>
      </c>
      <c r="H7" s="76"/>
      <c r="I7" s="77" t="s">
        <v>197</v>
      </c>
      <c r="J7" s="78"/>
      <c r="K7" s="75" t="s">
        <v>196</v>
      </c>
      <c r="L7" s="76"/>
      <c r="M7" s="77" t="s">
        <v>197</v>
      </c>
      <c r="N7" s="78"/>
      <c r="O7" s="75" t="s">
        <v>196</v>
      </c>
      <c r="P7" s="76"/>
      <c r="Q7" s="77" t="s">
        <v>197</v>
      </c>
      <c r="R7" s="78"/>
      <c r="S7" s="75" t="s">
        <v>196</v>
      </c>
      <c r="T7" s="76"/>
      <c r="U7" s="77" t="s">
        <v>197</v>
      </c>
      <c r="V7" s="78"/>
      <c r="W7" s="102" t="s">
        <v>196</v>
      </c>
      <c r="X7" s="103"/>
      <c r="Y7" s="102" t="s">
        <v>197</v>
      </c>
      <c r="Z7" s="103"/>
    </row>
    <row r="8" ht="15.75" spans="2:26">
      <c r="B8" s="79"/>
      <c r="C8" s="80" t="s">
        <v>198</v>
      </c>
      <c r="D8" s="81" t="s">
        <v>199</v>
      </c>
      <c r="E8" s="81" t="s">
        <v>198</v>
      </c>
      <c r="F8" s="82" t="s">
        <v>199</v>
      </c>
      <c r="G8" s="80" t="s">
        <v>198</v>
      </c>
      <c r="H8" s="81" t="s">
        <v>199</v>
      </c>
      <c r="I8" s="81" t="s">
        <v>198</v>
      </c>
      <c r="J8" s="82" t="s">
        <v>199</v>
      </c>
      <c r="K8" s="80" t="s">
        <v>198</v>
      </c>
      <c r="L8" s="81" t="s">
        <v>199</v>
      </c>
      <c r="M8" s="81" t="s">
        <v>198</v>
      </c>
      <c r="N8" s="82" t="s">
        <v>199</v>
      </c>
      <c r="O8" s="80" t="s">
        <v>198</v>
      </c>
      <c r="P8" s="81" t="s">
        <v>199</v>
      </c>
      <c r="Q8" s="81" t="s">
        <v>198</v>
      </c>
      <c r="R8" s="82" t="s">
        <v>199</v>
      </c>
      <c r="S8" s="80" t="s">
        <v>198</v>
      </c>
      <c r="T8" s="81" t="s">
        <v>199</v>
      </c>
      <c r="U8" s="81" t="s">
        <v>198</v>
      </c>
      <c r="V8" s="82" t="s">
        <v>199</v>
      </c>
      <c r="W8" s="80" t="s">
        <v>198</v>
      </c>
      <c r="X8" s="82" t="s">
        <v>199</v>
      </c>
      <c r="Y8" s="80" t="s">
        <v>198</v>
      </c>
      <c r="Z8" s="82" t="s">
        <v>199</v>
      </c>
    </row>
    <row r="9" ht="15" spans="2:26">
      <c r="B9" s="83" t="s">
        <v>148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104"/>
      <c r="W9" s="105">
        <f>C9+G9+K9+S9</f>
        <v>0</v>
      </c>
      <c r="X9" s="105">
        <f>D9+H9+L9+T9</f>
        <v>0</v>
      </c>
      <c r="Y9" s="105">
        <f>E9+I9+M9+U9</f>
        <v>0</v>
      </c>
      <c r="Z9" s="119">
        <f>F9+J9+N9+V9</f>
        <v>0</v>
      </c>
    </row>
    <row r="10" ht="15" spans="2:26">
      <c r="B10" s="85" t="s">
        <v>164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106"/>
      <c r="W10" s="107">
        <f t="shared" ref="W10:W15" si="0">C10+G10+K10+S10</f>
        <v>0</v>
      </c>
      <c r="X10" s="107">
        <f t="shared" ref="X10:X16" si="1">D10+H10+L10+T10</f>
        <v>0</v>
      </c>
      <c r="Y10" s="107">
        <f t="shared" ref="Y10:Y16" si="2">E10+I10+M10+U10</f>
        <v>0</v>
      </c>
      <c r="Z10" s="120">
        <f t="shared" ref="Z10:Z15" si="3">F10+J10+N10+V10</f>
        <v>0</v>
      </c>
    </row>
    <row r="11" s="56" customFormat="1" ht="15" spans="2:26">
      <c r="B11" s="87" t="s">
        <v>149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108"/>
      <c r="W11" s="107">
        <f t="shared" si="0"/>
        <v>0</v>
      </c>
      <c r="X11" s="107">
        <f t="shared" si="1"/>
        <v>0</v>
      </c>
      <c r="Y11" s="107">
        <f t="shared" si="2"/>
        <v>0</v>
      </c>
      <c r="Z11" s="120">
        <f t="shared" si="3"/>
        <v>0</v>
      </c>
    </row>
    <row r="12" ht="15" spans="2:26">
      <c r="B12" s="89" t="s">
        <v>186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109"/>
      <c r="W12" s="107">
        <f t="shared" si="0"/>
        <v>0</v>
      </c>
      <c r="X12" s="107">
        <f t="shared" si="1"/>
        <v>0</v>
      </c>
      <c r="Y12" s="107">
        <f t="shared" si="2"/>
        <v>0</v>
      </c>
      <c r="Z12" s="120">
        <f t="shared" si="3"/>
        <v>0</v>
      </c>
    </row>
    <row r="13" ht="15" spans="2:26">
      <c r="B13" s="87" t="s">
        <v>165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108"/>
      <c r="W13" s="107">
        <f t="shared" si="0"/>
        <v>0</v>
      </c>
      <c r="X13" s="107">
        <f t="shared" si="1"/>
        <v>0</v>
      </c>
      <c r="Y13" s="107">
        <f t="shared" si="2"/>
        <v>0</v>
      </c>
      <c r="Z13" s="120">
        <f t="shared" si="3"/>
        <v>0</v>
      </c>
    </row>
    <row r="14" ht="15" spans="2:26">
      <c r="B14" s="89" t="s">
        <v>16</v>
      </c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109"/>
      <c r="W14" s="107">
        <f t="shared" si="0"/>
        <v>0</v>
      </c>
      <c r="X14" s="107">
        <f t="shared" si="1"/>
        <v>0</v>
      </c>
      <c r="Y14" s="107">
        <f t="shared" si="2"/>
        <v>0</v>
      </c>
      <c r="Z14" s="120">
        <f t="shared" si="3"/>
        <v>0</v>
      </c>
    </row>
    <row r="15" ht="15" spans="2:26">
      <c r="B15" s="87" t="s">
        <v>5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108"/>
      <c r="W15" s="107">
        <f t="shared" si="0"/>
        <v>0</v>
      </c>
      <c r="X15" s="107">
        <f t="shared" si="1"/>
        <v>0</v>
      </c>
      <c r="Y15" s="107">
        <f t="shared" si="2"/>
        <v>0</v>
      </c>
      <c r="Z15" s="120">
        <f t="shared" si="3"/>
        <v>0</v>
      </c>
    </row>
    <row r="16" ht="15" spans="2:26">
      <c r="B16" s="89" t="s">
        <v>8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109"/>
      <c r="W16" s="107">
        <f t="shared" ref="W16:W22" si="4">C16+G16+K16+S16</f>
        <v>0</v>
      </c>
      <c r="X16" s="107">
        <f t="shared" si="1"/>
        <v>0</v>
      </c>
      <c r="Y16" s="107">
        <f t="shared" si="2"/>
        <v>0</v>
      </c>
      <c r="Z16" s="120">
        <f t="shared" ref="Z16:Z22" si="5">F16+J16+N16+V16</f>
        <v>0</v>
      </c>
    </row>
    <row r="17" ht="15" spans="2:26">
      <c r="B17" s="87" t="s">
        <v>166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108"/>
      <c r="W17" s="107">
        <f t="shared" si="4"/>
        <v>0</v>
      </c>
      <c r="X17" s="107">
        <f t="shared" ref="X17:X22" si="6">D17+H17+L17+T17</f>
        <v>0</v>
      </c>
      <c r="Y17" s="107">
        <f t="shared" ref="Y17:Y22" si="7">E17+I17+M17+U17</f>
        <v>0</v>
      </c>
      <c r="Z17" s="120">
        <f t="shared" si="5"/>
        <v>0</v>
      </c>
    </row>
    <row r="18" ht="15" spans="2:26">
      <c r="B18" s="89" t="s">
        <v>200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109"/>
      <c r="W18" s="107">
        <f t="shared" si="4"/>
        <v>0</v>
      </c>
      <c r="X18" s="107">
        <f t="shared" si="6"/>
        <v>0</v>
      </c>
      <c r="Y18" s="107">
        <f t="shared" si="7"/>
        <v>0</v>
      </c>
      <c r="Z18" s="120">
        <f t="shared" si="5"/>
        <v>0</v>
      </c>
    </row>
    <row r="19" ht="15" spans="2:26">
      <c r="B19" s="87" t="s">
        <v>17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108"/>
      <c r="W19" s="107">
        <f t="shared" si="4"/>
        <v>0</v>
      </c>
      <c r="X19" s="107">
        <f t="shared" si="6"/>
        <v>0</v>
      </c>
      <c r="Y19" s="107">
        <f t="shared" si="7"/>
        <v>0</v>
      </c>
      <c r="Z19" s="120">
        <f t="shared" si="5"/>
        <v>0</v>
      </c>
    </row>
    <row r="20" ht="15" spans="2:26">
      <c r="B20" s="89" t="s">
        <v>168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109"/>
      <c r="W20" s="107">
        <f t="shared" si="4"/>
        <v>0</v>
      </c>
      <c r="X20" s="107">
        <f t="shared" si="6"/>
        <v>0</v>
      </c>
      <c r="Y20" s="107">
        <f t="shared" si="7"/>
        <v>0</v>
      </c>
      <c r="Z20" s="120">
        <f t="shared" si="5"/>
        <v>0</v>
      </c>
    </row>
    <row r="21" ht="15" spans="2:26">
      <c r="B21" s="87" t="s">
        <v>10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108"/>
      <c r="W21" s="107">
        <f t="shared" si="4"/>
        <v>0</v>
      </c>
      <c r="X21" s="107">
        <f t="shared" si="6"/>
        <v>0</v>
      </c>
      <c r="Y21" s="107">
        <f t="shared" si="7"/>
        <v>0</v>
      </c>
      <c r="Z21" s="120">
        <f t="shared" si="5"/>
        <v>0</v>
      </c>
    </row>
    <row r="22" ht="15.75" spans="2:26">
      <c r="B22" s="91" t="s">
        <v>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110"/>
      <c r="W22" s="111">
        <f t="shared" si="4"/>
        <v>0</v>
      </c>
      <c r="X22" s="111">
        <f t="shared" si="6"/>
        <v>0</v>
      </c>
      <c r="Y22" s="111">
        <f t="shared" si="7"/>
        <v>0</v>
      </c>
      <c r="Z22" s="121">
        <f t="shared" si="5"/>
        <v>0</v>
      </c>
    </row>
    <row r="23" ht="18.75" spans="2:26">
      <c r="B23" s="93"/>
      <c r="W23" s="112">
        <f>SUM(W9:X22)</f>
        <v>0</v>
      </c>
      <c r="X23" s="113"/>
      <c r="Y23" s="112">
        <f>SUM(Y9:Z22)</f>
        <v>0</v>
      </c>
      <c r="Z23" s="113"/>
    </row>
    <row r="24" spans="2:13">
      <c r="B24" s="94" t="s">
        <v>201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2:13"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ht="36" spans="2:9">
      <c r="B26" s="95" t="s">
        <v>202</v>
      </c>
      <c r="C26" s="96" t="s">
        <v>203</v>
      </c>
      <c r="D26" s="96" t="s">
        <v>204</v>
      </c>
      <c r="E26" s="96" t="s">
        <v>205</v>
      </c>
      <c r="F26" s="96" t="s">
        <v>206</v>
      </c>
      <c r="G26" s="96" t="s">
        <v>207</v>
      </c>
      <c r="H26" s="96" t="s">
        <v>208</v>
      </c>
      <c r="I26" s="99"/>
    </row>
    <row r="27" ht="15" spans="2:8">
      <c r="B27" s="97"/>
      <c r="C27" s="98"/>
      <c r="D27" s="98"/>
      <c r="E27" s="98"/>
      <c r="F27" s="98"/>
      <c r="G27" s="98"/>
      <c r="H27" s="98"/>
    </row>
    <row r="28" ht="15" spans="2:8">
      <c r="B28" s="97"/>
      <c r="C28" s="98"/>
      <c r="D28" s="98"/>
      <c r="E28" s="98"/>
      <c r="F28" s="98"/>
      <c r="G28" s="98"/>
      <c r="H28" s="98"/>
    </row>
    <row r="29" ht="15" spans="2:8">
      <c r="B29" s="97"/>
      <c r="C29" s="98"/>
      <c r="D29" s="98"/>
      <c r="E29" s="98"/>
      <c r="F29" s="98"/>
      <c r="G29" s="98"/>
      <c r="H29" s="98"/>
    </row>
    <row r="30" ht="15" spans="2:8">
      <c r="B30" s="97"/>
      <c r="C30" s="98"/>
      <c r="D30" s="98"/>
      <c r="E30" s="98"/>
      <c r="F30" s="98"/>
      <c r="G30" s="98"/>
      <c r="H30" s="98"/>
    </row>
    <row r="31" ht="15" spans="2:8">
      <c r="B31" s="97"/>
      <c r="C31" s="98"/>
      <c r="D31" s="98"/>
      <c r="E31" s="98"/>
      <c r="F31" s="98"/>
      <c r="G31" s="98"/>
      <c r="H31" s="98"/>
    </row>
    <row r="32" ht="15" spans="2:8">
      <c r="B32" s="97"/>
      <c r="C32" s="98"/>
      <c r="D32" s="98"/>
      <c r="E32" s="98"/>
      <c r="F32" s="98"/>
      <c r="G32" s="98"/>
      <c r="H32" s="98"/>
    </row>
    <row r="33" ht="15" spans="2:8">
      <c r="B33" s="97"/>
      <c r="C33" s="98"/>
      <c r="D33" s="98"/>
      <c r="E33" s="98"/>
      <c r="F33" s="98"/>
      <c r="G33" s="98"/>
      <c r="H33" s="98"/>
    </row>
    <row r="34" ht="15" spans="2:8">
      <c r="B34" s="97"/>
      <c r="C34" s="98"/>
      <c r="D34" s="98"/>
      <c r="E34" s="98"/>
      <c r="F34" s="98"/>
      <c r="G34" s="98"/>
      <c r="H34" s="98"/>
    </row>
    <row r="35" ht="15" spans="2:8">
      <c r="B35" s="97"/>
      <c r="C35" s="98"/>
      <c r="D35" s="98"/>
      <c r="E35" s="98"/>
      <c r="F35" s="98"/>
      <c r="G35" s="98"/>
      <c r="H35" s="98"/>
    </row>
    <row r="36" ht="15" spans="2:8">
      <c r="B36" s="97"/>
      <c r="C36" s="98"/>
      <c r="D36" s="98"/>
      <c r="E36" s="98"/>
      <c r="F36" s="98"/>
      <c r="G36" s="98"/>
      <c r="H36" s="98"/>
    </row>
    <row r="37" ht="15" spans="2:8">
      <c r="B37" s="97"/>
      <c r="C37" s="98"/>
      <c r="D37" s="98"/>
      <c r="E37" s="98"/>
      <c r="F37" s="98"/>
      <c r="G37" s="98"/>
      <c r="H37" s="98"/>
    </row>
    <row r="38" ht="15" spans="2:8">
      <c r="B38" s="97"/>
      <c r="C38" s="98"/>
      <c r="D38" s="98"/>
      <c r="E38" s="98"/>
      <c r="F38" s="98"/>
      <c r="G38" s="98"/>
      <c r="H38" s="98"/>
    </row>
  </sheetData>
  <sortState ref="B7:B20">
    <sortCondition ref="B7"/>
  </sortState>
  <mergeCells count="25">
    <mergeCell ref="C6:F6"/>
    <mergeCell ref="G6:J6"/>
    <mergeCell ref="K6:N6"/>
    <mergeCell ref="O6:R6"/>
    <mergeCell ref="S6:V6"/>
    <mergeCell ref="W6:Z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  <mergeCell ref="W23:X23"/>
    <mergeCell ref="Y23:Z23"/>
    <mergeCell ref="B1:B4"/>
    <mergeCell ref="B7:B8"/>
    <mergeCell ref="B24:M25"/>
    <mergeCell ref="C1:Z2"/>
    <mergeCell ref="C3:Z4"/>
  </mergeCells>
  <pageMargins left="0.75" right="0.75" top="1" bottom="1" header="0.5" footer="0.5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workbookViewId="0">
      <selection activeCell="C5" sqref="C5"/>
    </sheetView>
  </sheetViews>
  <sheetFormatPr defaultColWidth="9" defaultRowHeight="15"/>
  <sheetData>
    <row r="1" ht="18" customHeight="1" spans="2:15">
      <c r="B1" s="2"/>
      <c r="C1" s="3"/>
      <c r="D1" s="4" t="s">
        <v>209</v>
      </c>
      <c r="E1" s="5"/>
      <c r="F1" s="5"/>
      <c r="G1" s="5"/>
      <c r="H1" s="5"/>
      <c r="I1" s="5"/>
      <c r="J1" s="5"/>
      <c r="K1" s="5"/>
      <c r="L1" s="5"/>
      <c r="M1" s="5"/>
      <c r="N1" s="5"/>
      <c r="O1" s="26"/>
    </row>
    <row r="2" ht="15.75" spans="2:15">
      <c r="B2" s="6"/>
      <c r="C2" s="7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27"/>
    </row>
    <row r="3" ht="14.1" customHeight="1" spans="2:15">
      <c r="B3" s="6"/>
      <c r="C3" s="7"/>
      <c r="D3" s="34"/>
      <c r="E3" s="35"/>
      <c r="F3" s="35"/>
      <c r="G3" s="35"/>
      <c r="H3" s="35"/>
      <c r="I3" s="35"/>
      <c r="J3" s="35"/>
      <c r="K3" s="35"/>
      <c r="L3" s="35"/>
      <c r="M3" s="35"/>
      <c r="N3" s="35"/>
      <c r="O3" s="49"/>
    </row>
    <row r="4" customHeight="1" spans="2:15">
      <c r="B4" s="11"/>
      <c r="C4" s="12"/>
      <c r="D4" s="36"/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s="1" customFormat="1" ht="18" spans="2:1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2:15">
      <c r="B6" s="15" t="s">
        <v>210</v>
      </c>
      <c r="C6" s="15"/>
      <c r="D6" s="1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ht="15.75"/>
    <row r="8" ht="60.95" customHeight="1" spans="2:15">
      <c r="B8" s="37" t="s">
        <v>189</v>
      </c>
      <c r="C8" s="38"/>
      <c r="D8" s="38" t="s">
        <v>211</v>
      </c>
      <c r="E8" s="38"/>
      <c r="F8" s="38" t="s">
        <v>212</v>
      </c>
      <c r="G8" s="38"/>
      <c r="H8" s="38" t="s">
        <v>213</v>
      </c>
      <c r="I8" s="38"/>
      <c r="J8" s="38"/>
      <c r="K8" s="38" t="s">
        <v>214</v>
      </c>
      <c r="L8" s="38"/>
      <c r="M8" s="38" t="s">
        <v>215</v>
      </c>
      <c r="N8" s="38"/>
      <c r="O8" s="50"/>
    </row>
    <row r="9" ht="149.1" customHeight="1" spans="2:15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31.1" customHeight="1" spans="2:15"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32"/>
    </row>
    <row r="11" ht="135.95" customHeight="1" spans="2:15"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33"/>
    </row>
    <row r="14" ht="15.75"/>
    <row r="15" ht="15.75" spans="1:1">
      <c r="A15" s="39" t="s">
        <v>216</v>
      </c>
    </row>
    <row r="16" spans="1:16">
      <c r="A16" s="40">
        <v>1</v>
      </c>
      <c r="B16" s="41" t="s">
        <v>217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51"/>
    </row>
    <row r="17" spans="1:16">
      <c r="A17" s="42">
        <v>2</v>
      </c>
      <c r="B17" s="43" t="s">
        <v>218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52"/>
    </row>
    <row r="18" spans="1:16">
      <c r="A18" s="44">
        <v>3</v>
      </c>
      <c r="B18" s="45" t="s">
        <v>219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53"/>
    </row>
    <row r="19" spans="1:16">
      <c r="A19" s="44">
        <v>4</v>
      </c>
      <c r="B19" s="45" t="s">
        <v>220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53"/>
    </row>
    <row r="20" ht="15.75" spans="1:16">
      <c r="A20" s="46">
        <v>5</v>
      </c>
      <c r="B20" s="47" t="s">
        <v>221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54"/>
    </row>
  </sheetData>
  <mergeCells count="34">
    <mergeCell ref="B6:D6"/>
    <mergeCell ref="E6:O6"/>
    <mergeCell ref="B8:C8"/>
    <mergeCell ref="D8:E8"/>
    <mergeCell ref="F8:G8"/>
    <mergeCell ref="H8:J8"/>
    <mergeCell ref="K8:L8"/>
    <mergeCell ref="M8:O8"/>
    <mergeCell ref="B9:C9"/>
    <mergeCell ref="D9:E9"/>
    <mergeCell ref="F9:G9"/>
    <mergeCell ref="H9:J9"/>
    <mergeCell ref="K9:L9"/>
    <mergeCell ref="M9:O9"/>
    <mergeCell ref="B10:C10"/>
    <mergeCell ref="D10:E10"/>
    <mergeCell ref="F10:G10"/>
    <mergeCell ref="H10:J10"/>
    <mergeCell ref="K10:L10"/>
    <mergeCell ref="M10:O10"/>
    <mergeCell ref="B11:C11"/>
    <mergeCell ref="D11:E11"/>
    <mergeCell ref="F11:G11"/>
    <mergeCell ref="H11:J11"/>
    <mergeCell ref="K11:L11"/>
    <mergeCell ref="M11:O11"/>
    <mergeCell ref="B16:P16"/>
    <mergeCell ref="B17:P17"/>
    <mergeCell ref="B18:P18"/>
    <mergeCell ref="B19:P19"/>
    <mergeCell ref="B20:P20"/>
    <mergeCell ref="B1:C4"/>
    <mergeCell ref="D1:O2"/>
    <mergeCell ref="D3:O4"/>
  </mergeCells>
  <dataValidations count="2">
    <dataValidation type="list" allowBlank="1" showInputMessage="1" showErrorMessage="1" sqref="E6:O6">
      <formula1>#REF!</formula1>
    </dataValidation>
    <dataValidation type="list" showInputMessage="1" showErrorMessage="1" sqref="B9:C11">
      <formula1>#REF!</formula1>
    </dataValidation>
  </dataValidations>
  <pageMargins left="0.75" right="0.75" top="1" bottom="1" header="0.5" footer="0.5"/>
  <pageSetup paperSize="1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11"/>
  <sheetViews>
    <sheetView tabSelected="1" workbookViewId="0">
      <selection activeCell="A3" sqref="A3"/>
    </sheetView>
  </sheetViews>
  <sheetFormatPr defaultColWidth="9" defaultRowHeight="15"/>
  <cols>
    <col min="6" max="6" width="15.4285714285714" customWidth="1"/>
  </cols>
  <sheetData>
    <row r="1" ht="18" customHeight="1" spans="2:15">
      <c r="B1" s="2"/>
      <c r="C1" s="3"/>
      <c r="D1" s="4" t="s">
        <v>222</v>
      </c>
      <c r="E1" s="5"/>
      <c r="F1" s="5"/>
      <c r="G1" s="5"/>
      <c r="H1" s="5"/>
      <c r="I1" s="5"/>
      <c r="J1" s="5"/>
      <c r="K1" s="5"/>
      <c r="L1" s="5"/>
      <c r="M1" s="5"/>
      <c r="N1" s="5"/>
      <c r="O1" s="26"/>
    </row>
    <row r="2" ht="15.75" spans="2:15">
      <c r="B2" s="6"/>
      <c r="C2" s="7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27"/>
    </row>
    <row r="3" ht="14.1" customHeight="1" spans="2:15">
      <c r="B3" s="6"/>
      <c r="C3" s="7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28"/>
    </row>
    <row r="4" customHeight="1" spans="2:15"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s="1" customFormat="1" ht="18" spans="2:1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2:15">
      <c r="B6" s="15" t="s">
        <v>210</v>
      </c>
      <c r="C6" s="15"/>
      <c r="D6" s="1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ht="15.75"/>
    <row r="8" ht="60.95" customHeight="1" spans="2:15">
      <c r="B8" s="17" t="s">
        <v>189</v>
      </c>
      <c r="C8" s="18"/>
      <c r="D8" s="18" t="s">
        <v>223</v>
      </c>
      <c r="E8" s="18"/>
      <c r="F8" s="18" t="s">
        <v>224</v>
      </c>
      <c r="G8" s="18" t="s">
        <v>225</v>
      </c>
      <c r="H8" s="18"/>
      <c r="I8" s="18" t="s">
        <v>226</v>
      </c>
      <c r="J8" s="18"/>
      <c r="K8" s="18"/>
      <c r="L8" s="18" t="s">
        <v>227</v>
      </c>
      <c r="M8" s="18"/>
      <c r="N8" s="18"/>
      <c r="O8" s="30"/>
    </row>
    <row r="9" ht="149.1" customHeight="1" spans="2:15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31.1" customHeight="1" spans="2:15">
      <c r="B10" s="21"/>
      <c r="C10" s="22"/>
      <c r="D10" s="22"/>
      <c r="E10" s="22"/>
      <c r="F10" s="22"/>
      <c r="G10" s="23"/>
      <c r="H10" s="22"/>
      <c r="I10" s="22"/>
      <c r="J10" s="22"/>
      <c r="K10" s="22"/>
      <c r="L10" s="22"/>
      <c r="M10" s="22"/>
      <c r="N10" s="22"/>
      <c r="O10" s="32"/>
    </row>
    <row r="11" ht="135.95" customHeight="1" spans="2:15"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33"/>
    </row>
  </sheetData>
  <mergeCells count="25">
    <mergeCell ref="B6:D6"/>
    <mergeCell ref="E6:O6"/>
    <mergeCell ref="B8:C8"/>
    <mergeCell ref="D8:E8"/>
    <mergeCell ref="G8:H8"/>
    <mergeCell ref="I8:K8"/>
    <mergeCell ref="L8:O8"/>
    <mergeCell ref="B9:C9"/>
    <mergeCell ref="D9:E9"/>
    <mergeCell ref="G9:H9"/>
    <mergeCell ref="I9:K9"/>
    <mergeCell ref="L9:O9"/>
    <mergeCell ref="B10:C10"/>
    <mergeCell ref="D10:E10"/>
    <mergeCell ref="G10:H10"/>
    <mergeCell ref="I10:K10"/>
    <mergeCell ref="L10:O10"/>
    <mergeCell ref="B11:C11"/>
    <mergeCell ref="D11:E11"/>
    <mergeCell ref="G11:H11"/>
    <mergeCell ref="I11:K11"/>
    <mergeCell ref="L11:O11"/>
    <mergeCell ref="B1:C4"/>
    <mergeCell ref="D1:O2"/>
    <mergeCell ref="D3:O4"/>
  </mergeCells>
  <dataValidations count="2">
    <dataValidation type="list" allowBlank="1" showInputMessage="1" showErrorMessage="1" sqref="E6:O6 F9:F11">
      <formula1>#REF!</formula1>
    </dataValidation>
    <dataValidation type="list" showInputMessage="1" showErrorMessage="1" sqref="B9:C11 D9:E11">
      <formula1>#REF!</formula1>
    </dataValidation>
  </dataValidations>
  <printOptions horizontalCentered="1"/>
  <pageMargins left="0" right="0" top="0.984027777777778" bottom="0" header="0.511805555555556" footer="0.511805555555556"/>
  <pageSetup paperSize="1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casa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INDICADORES TECNM</vt:lpstr>
      <vt:lpstr>RESULTADOS DE ÚLTIMA AUDITORIA</vt:lpstr>
      <vt:lpstr>SER NO CONFORMES</vt:lpstr>
      <vt:lpstr>RAC´s </vt:lpstr>
      <vt:lpstr>PROYECTOS DE MEJORA</vt:lpstr>
      <vt:lpstr>CORRECCIONES AL SGI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 Delgado López</dc:creator>
  <cp:lastModifiedBy>Administrativo</cp:lastModifiedBy>
  <dcterms:created xsi:type="dcterms:W3CDTF">2011-11-06T00:02:00Z</dcterms:created>
  <cp:lastPrinted>2016-11-16T16:21:00Z</cp:lastPrinted>
  <dcterms:modified xsi:type="dcterms:W3CDTF">2018-06-13T15:12:25Z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3082-10.2.0.6020</vt:lpwstr>
  </property>
</Properties>
</file>